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ТАБ_1 к ПРИЛОЖЕНИЮ_4" sheetId="3" r:id="rId1"/>
    <sheet name="ТАБ_2 к ПРИЛОЖЕНИЮ_4" sheetId="2" r:id="rId2"/>
  </sheets>
  <definedNames>
    <definedName name="_xlnm._FilterDatabase" localSheetId="0" hidden="1">'ТАБ_1 к ПРИЛОЖЕНИЮ_4'!$A$7:$I$32</definedName>
    <definedName name="_xlnm.Print_Titles" localSheetId="0">'ТАБ_1 к ПРИЛОЖЕНИЮ_4'!$6:$7</definedName>
    <definedName name="_xlnm.Print_Area" localSheetId="1">'ТАБ_2 к ПРИЛОЖЕНИЮ_4'!$A$1:$F$14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<sst xmlns="http://schemas.openxmlformats.org/spreadsheetml/2006/main" count="132" uniqueCount="97">
  <si>
    <t>Приложение 2 к Годовому отчету за 2024 год</t>
  </si>
  <si>
    <t>Анкета для оценки эффективности муниципальной программы муниципального района  "Сыктывдинский"  Республики Коми "Развитие образования" за 2024 год</t>
  </si>
  <si>
    <t>№ п/п</t>
  </si>
  <si>
    <t xml:space="preserve">Вопросы для оценки </t>
  </si>
  <si>
    <t>Методика определения ответа</t>
  </si>
  <si>
    <t>Эксперт&lt;**&gt;</t>
  </si>
  <si>
    <t>Ответ (ДА/НЕТ коэффициент исполнения) &lt;***&gt;</t>
  </si>
  <si>
    <t>Балл</t>
  </si>
  <si>
    <t>Итоги оценки</t>
  </si>
  <si>
    <t>Блок 1. Качество формирования</t>
  </si>
  <si>
    <t>Раздел 1. Цели и "конструкция" (структуры) муниципальной программы</t>
  </si>
  <si>
    <t>(20%/4*(нет - 0 или да - 1))</t>
  </si>
  <si>
    <t>да</t>
  </si>
  <si>
    <t>1.1.</t>
  </si>
  <si>
    <t>Соответствует ли цель муниципальной программы Стратегии социально-экономического развития муниципального образования (далее - Стратегия).</t>
  </si>
  <si>
    <t xml:space="preserve">Сравнение цели муниципальной программы и задачи блока, отраженной в разделе Стратегии, содержащем цели и задачи социально-экономического развития МО.
Ответ «Да» - при соответствии цели программы и задачи блока.
</t>
  </si>
  <si>
    <t>Отдел/управление экономики Администрации МО</t>
  </si>
  <si>
    <t>1.2.</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</si>
  <si>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</si>
  <si>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 xml:space="preserve">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 (показателей), установленных для достижения целей Стратегии либо имеют позитивное изменение по сравнению со значениями целевых индикаторов (показателей) в Стратегии.
</t>
  </si>
  <si>
    <t>1.3.</t>
  </si>
  <si>
    <t>Имеются ли для каждой задачи муниципальной программы/подпрограммы соответствующие ей целевые индикаторы (показатели) программы</t>
  </si>
  <si>
    <t xml:space="preserve">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по каждой задаче программы/подпрограммы имеется целевой индикатор (показатель), отражающий ее решение.
</t>
  </si>
  <si>
    <t>1.4.</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</si>
  <si>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</si>
  <si>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 xml:space="preserve">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
</t>
  </si>
  <si>
    <t>Раздел 2. Качество планирования</t>
  </si>
  <si>
    <t>(10%/5*(нет - 0 или да - 1)) (1/5 - 2%)</t>
  </si>
  <si>
    <t>Х</t>
  </si>
  <si>
    <t>2.1.</t>
  </si>
  <si>
    <t>Достаточно ли состава основных мероприятий, направленных на решение конкретной задачи подпрограммы.</t>
  </si>
  <si>
    <t xml:space="preserve">Изучение «Комплексного плана действий по реализации муниципальной программы».
Ответ «Да» - по каждой задаче подпрограммы имеются основные мероприятия, обеспечивающие достижение цели и решение задач муниципальной программы (подпрограммы), также в рамках каждого основного мероприятия имеется комплекс необходимых мероприятий (не менее двух действующих мероприятий (за исключением основных мероприятий, реализуемых в рамках проектной деятельности, а также обеспечивающей подпрограммы).
</t>
  </si>
  <si>
    <t>2.2.</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</si>
  <si>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</si>
  <si>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</si>
  <si>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2.3.</t>
  </si>
  <si>
    <t xml:space="preserve">Отражены ли региональные проекты в качестве основных мероприятий муниципальной программы
</t>
  </si>
  <si>
    <r>
      <rPr>
        <sz val="11"/>
        <rFont val="Times New Roman"/>
        <charset val="204"/>
      </rPr>
      <t>Изучение таблицы 1 «Перечень и характеристики основных мероприятий муниципальной программы и ведомственных целевых программ» и паспортов региональных проектов.
Ответ «Да» - в муниципальной программе содержатся соответствующие региональные проекты в качестве ее основных мероприятий, в рамках которых муниципальному образованию предусмотрены субсидии</t>
    </r>
    <r>
      <rPr>
        <sz val="11"/>
        <color rgb="FFFF0000"/>
        <rFont val="Times New Roman"/>
        <charset val="204"/>
      </rPr>
      <t xml:space="preserve">
</t>
    </r>
    <r>
      <rPr>
        <sz val="11"/>
        <rFont val="Times New Roman"/>
        <charset val="204"/>
      </rPr>
      <t xml:space="preserve">
</t>
    </r>
  </si>
  <si>
    <t>2.4.</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</si>
  <si>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</si>
  <si>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программы/подпрограммы отражены «конечные» количественные показатели, характеризующие общественно значимый социально-экономический эффект
</t>
  </si>
  <si>
    <t>2.5.</t>
  </si>
  <si>
    <t>Соответствуют ли показатели муниципальных услуг муниципальных заданий целевым индикаторам (показателям) подпрограмм (не менее одного).</t>
  </si>
  <si>
    <t xml:space="preserve">Изучение «Отчета о выполнении сводных показателей муниципальных заданий на оказание муниципальных услуг (работ) муниципальными учреждениями по муниципальной программе».
Ответ «Да» - если показатели муниципальных заданий на оказание муниципальных услуг соответствуют целевым показателям (индикаторам) подпрограмм (не менее одного), если отсутствуют муниципальные задания.
</t>
  </si>
  <si>
    <t>Финансовый орган муниципального образования</t>
  </si>
  <si>
    <t>Блок 2. Эффективность реализации</t>
  </si>
  <si>
    <t>Раздел 3. Качество управления программой</t>
  </si>
  <si>
    <t>3.1.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</si>
  <si>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</si>
  <si>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 xml:space="preserve">Изучение «Комплексного плана действий по реализации муниципальной программы».
Ответ «Да» - установлены и соблюдены сроки выполнения основных мероприятий и контрольных событий.
</t>
  </si>
  <si>
    <t>нет</t>
  </si>
  <si>
    <t>3.2.</t>
  </si>
  <si>
    <t>Соблюдены ли сроки приведения муниципальной программ в соответствие с решением о  бюджете муниципального образования.</t>
  </si>
  <si>
    <t xml:space="preserve">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
</t>
  </si>
  <si>
    <t>3.3.</t>
  </si>
  <si>
    <t>Обеспечены ли требования по открытости и прозрачности информации об исполнении муниципальной программы.</t>
  </si>
  <si>
    <t xml:space="preserve">Изучение информации о реализации программы, размещенной на официальном сайте администрации МР «Сыктывдинский» https://syktyvdin.gosuslugi.ru/ на портале «Госуслуги».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муниципальные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 данные мониторинга реализации муниципальной программы в отчетном году
</t>
  </si>
  <si>
    <t>3.4.</t>
  </si>
  <si>
    <t>Отсутствуют ли случаи нарушений в ходе реализации муниципальной программы, повлекших применение санкций (правовые последствия нарушения бюджетного законодательства Российской Федерации и иных нормативных правовых актов, регулирующих бюджетные правоотношения), выявленных при проведе-нии внутреннего муниципального финансового контроля.</t>
  </si>
  <si>
    <t xml:space="preserve">Изучение актов проведенных контрольных мероприятий.
Ответ «Да» - случаи нарушений, повлекших применение санкций, в ходе реализации муниципальной программы при проведении внутреннего муниципального финансового контроля не выявлены (отсутствуют случаи вынесения в отношении ответственных исполнителей, соисполнителей, участников муниципальной программы (их подведомственной сети) актов административного реагирования (представления, предписания, уведомления о применении бюджетных мер принуждения, постановления о назначении административного наказания)).
</t>
  </si>
  <si>
    <t>Раздел 4. Достигнутые результаты</t>
  </si>
  <si>
    <t>(50%/2)</t>
  </si>
  <si>
    <t>4.1.</t>
  </si>
  <si>
    <t>Какая степень достижения плановых значений целевых индикаторов (показателей), характеризующих достижение цели и решение задач программы/подпрограмм</t>
  </si>
  <si>
    <r>
      <rPr>
        <sz val="11"/>
        <rFont val="Times New Roman"/>
        <charset val="204"/>
      </rPr>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характеризующих достижение цели и решение задач программы (подпрограммы) (ИЦ, ИЗ), а также целевых индикаторов и показателей основных мероприятий (ИМ) по которым не предусмотрено финансирование,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 (в расчет не берутся целевые показатели и индикаторы, характеризующие достижение цели и решение задач программы /подпрограммы, включенные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t>
    </r>
    <r>
      <rPr>
        <sz val="11"/>
        <color rgb="FFFF0000"/>
        <rFont val="Times New Roman"/>
        <charset val="204"/>
      </rPr>
      <t xml:space="preserve">
</t>
    </r>
    <r>
      <rPr>
        <b/>
        <sz val="11"/>
        <rFont val="Times New Roman"/>
        <charset val="204"/>
      </rPr>
      <t>(Из 26 показателей, не имеющих финансирование, достигнуто 24, не достигнуто 2. Расчетный балл =0,92)</t>
    </r>
  </si>
  <si>
    <t>4.2.</t>
  </si>
  <si>
    <t>Как эффективно расходовались средства бюджета муниципального образования, предусмотренные для финансирования муниципальной программы</t>
  </si>
  <si>
    <r>
      <rPr>
        <sz val="11"/>
        <rFont val="Times New Roman"/>
        <charset val="204"/>
      </rPr>
      <t xml:space="preserve">Изучение данных таблицы «Комплексного плана действий по реализации муниципальной программы»,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и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балл будет равен 1
Где S = 2 при условии отсутствия установленного(ых) показателя(ей)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иначе S = 3.
</t>
    </r>
    <r>
      <rPr>
        <b/>
        <sz val="11"/>
        <rFont val="Times New Roman"/>
        <charset val="204"/>
      </rPr>
      <t>(0+0,99+0,90)/3 =0,63  РАСЧЕТНЫЙ БАЛЛ РАВЕН "0,63")</t>
    </r>
  </si>
  <si>
    <r>
      <rPr>
        <sz val="11"/>
        <rFont val="Times New Roman"/>
        <charset val="204"/>
      </rPr>
      <t>а)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t>
    </r>
    <r>
      <rPr>
        <sz val="11"/>
        <color rgb="FFFF0000"/>
        <rFont val="Times New Roman"/>
        <charset val="204"/>
      </rPr>
      <t xml:space="preserve"> </t>
    </r>
    <r>
      <rPr>
        <sz val="11"/>
        <rFont val="Times New Roman"/>
        <charset val="204"/>
      </rPr>
      <t xml:space="preserve">(определяется показатель степени достижения плановых значений целевых показателей и индикаторов основных мероприятий (ИМ) за год путем отношения количества целевых показателей и индикаторов и по которым достигнуты плановые значения, к количеству запланированных целевых показателей и индикаторов (в расчет не берутся целевые показатели и индикаторы, включенные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t>
    </r>
    <r>
      <rPr>
        <b/>
        <sz val="11"/>
        <rFont val="Times New Roman"/>
        <charset val="204"/>
      </rPr>
      <t xml:space="preserve">(Всего показателей 1 (ПФДО), он не достигнут. Расчетный балл = 0). </t>
    </r>
  </si>
  <si>
    <r>
      <rPr>
        <sz val="11"/>
        <rFont val="Times New Roman"/>
        <charset val="204"/>
      </rPr>
      <t xml:space="preserve">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 </t>
    </r>
    <r>
      <rPr>
        <b/>
        <sz val="11"/>
        <rFont val="Times New Roman"/>
        <charset val="204"/>
      </rPr>
      <t xml:space="preserve">(Всего по программе факт финансирования = 1344746,5 тыс. рублей, при плане = 1344987,6 тыс. руб. Расчетный балл = 0,99). </t>
    </r>
  </si>
  <si>
    <t>X</t>
  </si>
  <si>
    <r>
      <rPr>
        <sz val="11"/>
        <rFont val="Times New Roman"/>
        <charset val="204"/>
      </rPr>
      <t xml:space="preserve">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Определяется путем отношения количества целевых показателей и индикаторов, включенных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которым достигнуты плановые значения, к количеству запланированных целевых индикаторов и показателей, включенных в вышеуказанную таблицу.
При отсутствии установленного(ых) показателя(ей)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расчетный балл Ц3 принимает значение «0». </t>
    </r>
    <r>
      <rPr>
        <b/>
        <sz val="11"/>
        <rFont val="Times New Roman"/>
        <charset val="204"/>
      </rPr>
      <t>(Всего 21 показатель имеет отношение к субсидированию из республиканского бюджета, достигнуто 19, не достигнуто 2. Расчетный балл =0,90)</t>
    </r>
    <r>
      <rPr>
        <sz val="11"/>
        <rFont val="Times New Roman"/>
        <charset val="204"/>
      </rPr>
      <t xml:space="preserve">
</t>
    </r>
  </si>
  <si>
    <t>ИТОГО:</t>
  </si>
  <si>
    <t>&lt;*&gt; - Таблица представляется в формате Excel.</t>
  </si>
  <si>
    <t>Итоговая оценка мцниципальной программы "Развитие образования"</t>
  </si>
  <si>
    <t>Умеренно эффективна</t>
  </si>
  <si>
    <t>Таблица №2  Приложения 2</t>
  </si>
  <si>
    <t>Соответствие баллов качественной оценке</t>
  </si>
  <si>
    <t>Диапазон баллов</t>
  </si>
  <si>
    <t>Итоговая оценка муниципальной программы</t>
  </si>
  <si>
    <t>Вывод&lt;*&gt;</t>
  </si>
  <si>
    <t>90-100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</si>
  <si>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</si>
  <si>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</si>
  <si>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80-89,99</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</si>
  <si>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ее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&lt;**&gt;</t>
  </si>
  <si>
    <t>65-79,99</t>
  </si>
  <si>
    <t>Адекватна</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</si>
  <si>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</si>
  <si>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0-64,99</t>
  </si>
  <si>
    <t>Неэффективна</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</si>
  <si>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</si>
  <si>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</si>
  <si>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</si>
  <si>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</si>
  <si>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&lt;*&gt; Отражается Экспертом (Отдел/управление экономики Администрации МО) в сводном годовом отчете (докладе) о ходе реализации  и оценке эффективности реализации муниципальной программы.</t>
  </si>
  <si>
    <t>&lt;**&gt; Оценка динамики изменений исполнения муниципальной программы по сравнению с предыдущим годом производится начиная с оценки  отчета об исполнении муниципальной программы за 2018 год.</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</si>
</sst>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 #\.##0.00_-;_-* &quot;-&quot;??_-;_-@_-"/>
    <numFmt numFmtId="177" formatCode="_-* #\.##0.00\ &quot;₽&quot;_-;\-* #\.##0.00\ &quot;₽&quot;_-;_-* \-??\ &quot;₽&quot;_-;_-@_-"/>
    <numFmt numFmtId="178" formatCode="_-* #\.##0_-;\-* #\.##0_-;_-* &quot;-&quot;_-;_-@_-"/>
    <numFmt numFmtId="179" formatCode="_-* #\.##0\ &quot;₽&quot;_-;\-* #\.##0\ &quot;₽&quot;_-;_-* \-\ &quot;₽&quot;_-;_-@_-"/>
    <numFmt numFmtId="180" formatCode="0.0"/>
    <numFmt numFmtId="181" formatCode="dd\.mmm"/>
    <numFmt numFmtId="182" formatCode="#\ ##0.00"/>
    <numFmt numFmtId="183" formatCode="_-* #\ ##0.00_р_._-;\-* #\ ##0.00_р_._-;_-* &quot;-&quot;??_р_._-;_-@_-"/>
  </numFmts>
  <fonts count="36">
    <font>
      <sz val="11"/>
      <color theme="1"/>
      <name val="Calibri"/>
      <charset val="204"/>
      <scheme val="minor"/>
    </font>
    <font>
      <sz val="11"/>
      <name val="Calibri"/>
      <charset val="204"/>
      <scheme val="minor"/>
    </font>
    <font>
      <b/>
      <sz val="14"/>
      <name val="Times New Roman"/>
      <charset val="204"/>
    </font>
    <font>
      <b/>
      <sz val="22"/>
      <name val="Times New Roman"/>
      <charset val="204"/>
    </font>
    <font>
      <b/>
      <sz val="11"/>
      <name val="Times New Roman"/>
      <charset val="204"/>
    </font>
    <font>
      <sz val="11"/>
      <name val="Times New Roman"/>
      <charset val="204"/>
    </font>
    <font>
      <sz val="12"/>
      <name val="Times New Roman"/>
      <charset val="204"/>
    </font>
    <font>
      <b/>
      <sz val="12"/>
      <name val="Times New Roman"/>
      <charset val="204"/>
    </font>
    <font>
      <b/>
      <sz val="20"/>
      <name val="Times New Roman"/>
      <charset val="204"/>
    </font>
    <font>
      <b/>
      <sz val="13"/>
      <name val="Times New Roman"/>
      <charset val="204"/>
    </font>
    <font>
      <b/>
      <i/>
      <sz val="12"/>
      <name val="Times New Roman"/>
      <charset val="204"/>
    </font>
    <font>
      <b/>
      <i/>
      <sz val="11"/>
      <name val="Times New Roman"/>
      <charset val="204"/>
    </font>
    <font>
      <sz val="11"/>
      <color rgb="FFFF0000"/>
      <name val="Times New Roman"/>
      <charset val="204"/>
    </font>
    <font>
      <b/>
      <u/>
      <sz val="14"/>
      <name val="Times New Roman"/>
      <charset val="204"/>
    </font>
    <font>
      <b/>
      <sz val="16"/>
      <name val="Times New Roman"/>
      <charset val="204"/>
    </font>
    <font>
      <sz val="14"/>
      <name val="Times New Roman"/>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theme="0" tint="-0.149998474074526"/>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6" fillId="0" borderId="0" applyFont="0" applyFill="0" applyBorder="0" applyAlignment="0" applyProtection="0">
      <alignment vertical="center"/>
    </xf>
    <xf numFmtId="177" fontId="16" fillId="0" borderId="0" applyFont="0" applyFill="0" applyBorder="0" applyAlignment="0" applyProtection="0">
      <alignment vertical="center"/>
    </xf>
    <xf numFmtId="9" fontId="16" fillId="0" borderId="0" applyFont="0" applyFill="0" applyBorder="0" applyAlignment="0" applyProtection="0">
      <alignment vertical="center"/>
    </xf>
    <xf numFmtId="178" fontId="16" fillId="0" borderId="0" applyFont="0" applyFill="0" applyBorder="0" applyAlignment="0" applyProtection="0">
      <alignment vertical="center"/>
    </xf>
    <xf numFmtId="179"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7"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8" borderId="12" applyNumberFormat="0" applyAlignment="0" applyProtection="0">
      <alignment vertical="center"/>
    </xf>
    <xf numFmtId="0" fontId="26" fillId="9" borderId="13" applyNumberFormat="0" applyAlignment="0" applyProtection="0">
      <alignment vertical="center"/>
    </xf>
    <xf numFmtId="0" fontId="27" fillId="9" borderId="12" applyNumberFormat="0" applyAlignment="0" applyProtection="0">
      <alignment vertical="center"/>
    </xf>
    <xf numFmtId="0" fontId="28" fillId="10"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4" fillId="37" borderId="0" applyNumberFormat="0" applyBorder="0" applyAlignment="0" applyProtection="0">
      <alignment vertical="center"/>
    </xf>
  </cellStyleXfs>
  <cellXfs count="82">
    <xf numFmtId="0" fontId="0" fillId="0" borderId="0" xfId="0"/>
    <xf numFmtId="0" fontId="1" fillId="0" borderId="0" xfId="0" applyFont="1"/>
    <xf numFmtId="0" fontId="2" fillId="0" borderId="0" xfId="0" applyFont="1" applyAlignment="1">
      <alignment horizontal="right"/>
    </xf>
    <xf numFmtId="0" fontId="3" fillId="0" borderId="0" xfId="0" applyFont="1" applyAlignment="1">
      <alignment horizontal="center" vertical="top"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justify" vertical="top" wrapText="1"/>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justify" vertical="top" wrapText="1"/>
    </xf>
    <xf numFmtId="0" fontId="4" fillId="2" borderId="5" xfId="0" applyFont="1" applyFill="1" applyBorder="1" applyAlignment="1">
      <alignment horizontal="center" vertical="top" wrapText="1"/>
    </xf>
    <xf numFmtId="49" fontId="5" fillId="2" borderId="5" xfId="0" applyNumberFormat="1" applyFont="1" applyFill="1" applyBorder="1" applyAlignment="1">
      <alignment horizontal="center" vertical="center" wrapText="1"/>
    </xf>
    <xf numFmtId="0" fontId="5" fillId="0" borderId="5" xfId="0" applyFont="1" applyBorder="1" applyAlignment="1">
      <alignment horizontal="justify" vertical="top" wrapText="1"/>
    </xf>
    <xf numFmtId="0" fontId="5" fillId="0" borderId="0" xfId="0" applyFont="1" applyAlignment="1">
      <alignment horizontal="justify" wrapText="1"/>
    </xf>
    <xf numFmtId="0" fontId="5" fillId="0" borderId="0" xfId="0" applyFont="1" applyAlignment="1">
      <alignment horizontal="right" wrapText="1"/>
    </xf>
    <xf numFmtId="0" fontId="5" fillId="0" borderId="0" xfId="0" applyFont="1"/>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center" vertical="top" wrapText="1"/>
    </xf>
    <xf numFmtId="0" fontId="3" fillId="0" borderId="0" xfId="0" applyFont="1" applyAlignment="1">
      <alignment horizontal="center" vertical="top"/>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vertical="top" wrapText="1"/>
    </xf>
    <xf numFmtId="0" fontId="9" fillId="5" borderId="1" xfId="0" applyFont="1" applyFill="1" applyBorder="1" applyAlignment="1">
      <alignment vertical="top" wrapText="1"/>
    </xf>
    <xf numFmtId="180" fontId="2" fillId="5" borderId="1" xfId="0" applyNumberFormat="1" applyFont="1" applyFill="1" applyBorder="1" applyAlignment="1">
      <alignment vertical="top" wrapText="1"/>
    </xf>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1" fillId="6" borderId="1" xfId="0" applyFont="1" applyFill="1" applyBorder="1" applyAlignment="1">
      <alignment horizontal="center" vertical="top" wrapText="1"/>
    </xf>
    <xf numFmtId="1" fontId="10" fillId="6" borderId="1" xfId="0" applyNumberFormat="1" applyFont="1" applyFill="1" applyBorder="1" applyAlignment="1">
      <alignment horizontal="center" vertical="top" wrapText="1"/>
    </xf>
    <xf numFmtId="10" fontId="10" fillId="6" borderId="1" xfId="0" applyNumberFormat="1" applyFont="1" applyFill="1" applyBorder="1" applyAlignment="1">
      <alignment horizontal="center" vertical="top" wrapText="1"/>
    </xf>
    <xf numFmtId="181"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49" fontId="6" fillId="4" borderId="1" xfId="0" applyNumberFormat="1" applyFont="1" applyFill="1" applyBorder="1" applyAlignment="1">
      <alignment horizontal="center" vertical="top" wrapText="1"/>
    </xf>
    <xf numFmtId="1" fontId="7" fillId="0" borderId="1" xfId="0" applyNumberFormat="1" applyFont="1" applyBorder="1" applyAlignment="1">
      <alignment horizontal="center" vertical="top" wrapText="1"/>
    </xf>
    <xf numFmtId="10" fontId="7" fillId="0" borderId="1" xfId="0" applyNumberFormat="1" applyFont="1" applyBorder="1" applyAlignment="1">
      <alignment horizontal="center" vertical="top"/>
    </xf>
    <xf numFmtId="0" fontId="5" fillId="0" borderId="6" xfId="0" applyFont="1" applyBorder="1" applyAlignment="1">
      <alignment horizontal="justify" vertical="top" wrapText="1"/>
    </xf>
    <xf numFmtId="0" fontId="5" fillId="4" borderId="1" xfId="0" applyFont="1" applyFill="1" applyBorder="1" applyAlignment="1">
      <alignment horizontal="center" vertical="top" wrapText="1"/>
    </xf>
    <xf numFmtId="0" fontId="5" fillId="0" borderId="7" xfId="0" applyFont="1" applyBorder="1" applyAlignment="1">
      <alignment horizontal="center" vertical="top" wrapText="1"/>
    </xf>
    <xf numFmtId="0" fontId="5" fillId="0" borderId="7" xfId="0" applyFont="1" applyBorder="1" applyAlignment="1">
      <alignment horizontal="justify" vertical="top" wrapText="1"/>
    </xf>
    <xf numFmtId="0" fontId="5" fillId="4" borderId="7" xfId="0" applyFont="1" applyFill="1" applyBorder="1" applyAlignment="1">
      <alignment horizontal="center" vertical="top" wrapText="1"/>
    </xf>
    <xf numFmtId="0" fontId="11" fillId="6" borderId="7" xfId="0" applyFont="1" applyFill="1" applyBorder="1" applyAlignment="1">
      <alignment horizontal="center" vertical="top" wrapText="1"/>
    </xf>
    <xf numFmtId="0" fontId="1" fillId="0" borderId="0" xfId="0" applyFont="1" applyAlignment="1">
      <alignment vertical="top" wrapText="1"/>
    </xf>
    <xf numFmtId="0" fontId="9" fillId="5" borderId="1" xfId="0" applyFont="1" applyFill="1" applyBorder="1" applyAlignment="1">
      <alignment horizontal="center" vertical="top" wrapText="1"/>
    </xf>
    <xf numFmtId="10" fontId="9" fillId="5" borderId="1" xfId="0" applyNumberFormat="1" applyFont="1" applyFill="1" applyBorder="1" applyAlignment="1">
      <alignment horizontal="center" vertical="top" wrapText="1"/>
    </xf>
    <xf numFmtId="0" fontId="7" fillId="6" borderId="7" xfId="0" applyFont="1" applyFill="1" applyBorder="1" applyAlignment="1">
      <alignment vertical="top" wrapText="1"/>
    </xf>
    <xf numFmtId="0" fontId="10" fillId="6" borderId="7" xfId="0" applyFont="1" applyFill="1" applyBorder="1" applyAlignment="1">
      <alignment vertical="top" wrapText="1"/>
    </xf>
    <xf numFmtId="1" fontId="10" fillId="6" borderId="7" xfId="0" applyNumberFormat="1" applyFont="1" applyFill="1" applyBorder="1" applyAlignment="1">
      <alignment horizontal="center" vertical="top" wrapText="1"/>
    </xf>
    <xf numFmtId="10" fontId="10" fillId="6" borderId="7" xfId="0" applyNumberFormat="1" applyFont="1" applyFill="1" applyBorder="1" applyAlignment="1">
      <alignment horizontal="center" vertical="top" wrapText="1"/>
    </xf>
    <xf numFmtId="0" fontId="5" fillId="0" borderId="6" xfId="0" applyFont="1" applyBorder="1" applyAlignment="1">
      <alignment horizontal="center" vertical="top" wrapText="1"/>
    </xf>
    <xf numFmtId="0" fontId="5" fillId="4" borderId="6" xfId="0" applyFont="1" applyFill="1" applyBorder="1" applyAlignment="1">
      <alignment horizontal="center" vertical="top" wrapText="1"/>
    </xf>
    <xf numFmtId="0" fontId="4" fillId="0" borderId="1" xfId="0" applyFont="1" applyBorder="1" applyAlignment="1">
      <alignment horizontal="center" vertical="top" wrapText="1"/>
    </xf>
    <xf numFmtId="10" fontId="4" fillId="0" borderId="1" xfId="0" applyNumberFormat="1" applyFont="1" applyBorder="1" applyAlignment="1">
      <alignment horizontal="center" vertical="top" wrapText="1"/>
    </xf>
    <xf numFmtId="0" fontId="5" fillId="6" borderId="1" xfId="0" applyFont="1" applyFill="1" applyBorder="1" applyAlignment="1">
      <alignment vertical="top" wrapText="1"/>
    </xf>
    <xf numFmtId="182" fontId="10" fillId="6" borderId="1" xfId="0" applyNumberFormat="1" applyFont="1" applyFill="1" applyBorder="1" applyAlignment="1">
      <alignment horizontal="center" vertical="top" wrapText="1"/>
    </xf>
    <xf numFmtId="0" fontId="12" fillId="0" borderId="1" xfId="0" applyFont="1" applyBorder="1" applyAlignment="1">
      <alignment horizontal="justify" vertical="top" wrapText="1"/>
    </xf>
    <xf numFmtId="182" fontId="5" fillId="4" borderId="1" xfId="0" applyNumberFormat="1" applyFont="1" applyFill="1" applyBorder="1" applyAlignment="1">
      <alignment horizontal="center" vertical="top" wrapText="1"/>
    </xf>
    <xf numFmtId="182" fontId="5" fillId="0" borderId="1" xfId="0" applyNumberFormat="1" applyFont="1" applyBorder="1" applyAlignment="1">
      <alignment horizontal="center" vertical="top" wrapText="1"/>
    </xf>
    <xf numFmtId="10" fontId="5" fillId="0" borderId="1" xfId="0" applyNumberFormat="1" applyFont="1" applyBorder="1" applyAlignment="1">
      <alignment horizontal="center" vertical="top" wrapText="1"/>
    </xf>
    <xf numFmtId="182" fontId="5" fillId="3" borderId="1" xfId="0" applyNumberFormat="1" applyFont="1" applyFill="1" applyBorder="1" applyAlignment="1">
      <alignment horizontal="center" vertical="top" wrapText="1"/>
    </xf>
    <xf numFmtId="0" fontId="5" fillId="0" borderId="8" xfId="0" applyFont="1" applyBorder="1" applyAlignment="1">
      <alignment horizontal="center" vertical="top" wrapText="1"/>
    </xf>
    <xf numFmtId="0" fontId="5" fillId="0" borderId="8" xfId="0" applyFont="1" applyBorder="1" applyAlignment="1">
      <alignment horizontal="justify" vertical="top" wrapText="1"/>
    </xf>
    <xf numFmtId="0" fontId="5" fillId="0" borderId="1" xfId="0" applyFont="1" applyBorder="1"/>
    <xf numFmtId="0" fontId="7" fillId="0" borderId="1" xfId="0" applyFont="1" applyBorder="1"/>
    <xf numFmtId="0" fontId="11" fillId="0" borderId="1" xfId="0" applyFont="1" applyBorder="1" applyAlignment="1">
      <alignment horizontal="center"/>
    </xf>
    <xf numFmtId="182" fontId="11" fillId="4" borderId="1" xfId="0" applyNumberFormat="1" applyFont="1" applyFill="1" applyBorder="1" applyAlignment="1">
      <alignment horizontal="center" vertical="top" wrapText="1"/>
    </xf>
    <xf numFmtId="182" fontId="7" fillId="0" borderId="1" xfId="0" applyNumberFormat="1" applyFont="1" applyBorder="1" applyAlignment="1">
      <alignment horizontal="center"/>
    </xf>
    <xf numFmtId="10" fontId="7" fillId="0" borderId="1" xfId="0" applyNumberFormat="1" applyFont="1" applyBorder="1" applyAlignment="1">
      <alignment horizontal="center"/>
    </xf>
    <xf numFmtId="0" fontId="4" fillId="0" borderId="0" xfId="0" applyFont="1"/>
    <xf numFmtId="0" fontId="5" fillId="0" borderId="0" xfId="0" applyFont="1" applyAlignment="1">
      <alignment horizontal="center"/>
    </xf>
    <xf numFmtId="182" fontId="4" fillId="0" borderId="0" xfId="0" applyNumberFormat="1" applyFont="1" applyAlignment="1">
      <alignment horizontal="center"/>
    </xf>
    <xf numFmtId="10" fontId="4" fillId="0" borderId="0" xfId="0" applyNumberFormat="1" applyFont="1" applyAlignment="1">
      <alignment horizontal="center"/>
    </xf>
    <xf numFmtId="0" fontId="13"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183" fontId="14" fillId="0" borderId="2" xfId="0" applyNumberFormat="1" applyFont="1" applyBorder="1" applyAlignment="1">
      <alignment horizontal="center" vertical="center"/>
    </xf>
    <xf numFmtId="183" fontId="14" fillId="0" borderId="3" xfId="0" applyNumberFormat="1" applyFont="1" applyBorder="1" applyAlignment="1">
      <alignment horizontal="center" vertical="center"/>
    </xf>
    <xf numFmtId="183" fontId="14" fillId="0" borderId="4" xfId="0" applyNumberFormat="1" applyFont="1" applyBorder="1" applyAlignment="1">
      <alignment horizontal="center" vertical="center"/>
    </xf>
    <xf numFmtId="0" fontId="2" fillId="0" borderId="5" xfId="0" applyFont="1" applyBorder="1" applyAlignment="1">
      <alignment horizontal="left" wrapText="1"/>
    </xf>
    <xf numFmtId="0" fontId="15" fillId="0" borderId="5" xfId="0" applyFont="1" applyBorder="1" applyAlignment="1">
      <alignment horizontal="left" wrapText="1"/>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36"/>
  <sheetViews>
    <sheetView tabSelected="1" view="pageBreakPreview" zoomScaleNormal="100" workbookViewId="0">
      <selection activeCell="A4" sqref="A4:G4"/>
    </sheetView>
  </sheetViews>
  <sheetFormatPr defaultColWidth="9.1047619047619" defaultRowHeight="15"/>
  <cols>
    <col min="1" max="1" width="6.43809523809524" style="1" customWidth="1"/>
    <col min="2" max="2" width="40.6666666666667" style="1" customWidth="1"/>
    <col min="3" max="3" width="68.8857142857143" style="1" customWidth="1"/>
    <col min="4" max="4" width="16.8857142857143" style="1" customWidth="1"/>
    <col min="5" max="5" width="14.6666666666667" style="1" customWidth="1"/>
    <col min="6" max="6" width="9.88571428571429" style="1" customWidth="1"/>
    <col min="7" max="7" width="13.3333333333333" style="1" customWidth="1"/>
    <col min="8" max="8" width="11.6666666666667" style="1" customWidth="1"/>
    <col min="9" max="9" width="11.4380952380952" style="1" customWidth="1"/>
    <col min="10" max="16384" width="9.1047619047619" style="1"/>
  </cols>
  <sheetData>
    <row r="1" spans="5:7">
      <c r="E1" s="17"/>
      <c r="F1" s="17"/>
      <c r="G1" s="17"/>
    </row>
    <row r="2" ht="16.5" customHeight="1" spans="1:7">
      <c r="A2" s="18"/>
      <c r="B2" s="18"/>
      <c r="C2" s="18"/>
      <c r="D2" s="18"/>
      <c r="E2" s="19" t="s">
        <v>0</v>
      </c>
      <c r="F2" s="20"/>
      <c r="G2" s="20"/>
    </row>
    <row r="3" ht="16.5" customHeight="1" spans="1:7">
      <c r="A3" s="18"/>
      <c r="B3" s="18"/>
      <c r="C3" s="18"/>
      <c r="D3" s="18"/>
      <c r="E3" s="2"/>
      <c r="F3" s="2"/>
      <c r="G3" s="2"/>
    </row>
    <row r="4" ht="81" customHeight="1" spans="1:7">
      <c r="A4" s="21" t="s">
        <v>1</v>
      </c>
      <c r="B4" s="21"/>
      <c r="C4" s="21"/>
      <c r="D4" s="21"/>
      <c r="E4" s="21"/>
      <c r="F4" s="21"/>
      <c r="G4" s="21"/>
    </row>
    <row r="5" ht="13.5" customHeight="1" spans="1:7">
      <c r="A5" s="22"/>
      <c r="B5" s="22"/>
      <c r="C5" s="22"/>
      <c r="D5" s="22"/>
      <c r="E5" s="22"/>
      <c r="F5" s="22"/>
      <c r="G5" s="22"/>
    </row>
    <row r="6" ht="75" spans="1:7">
      <c r="A6" s="23" t="s">
        <v>2</v>
      </c>
      <c r="B6" s="23" t="s">
        <v>3</v>
      </c>
      <c r="C6" s="23" t="s">
        <v>4</v>
      </c>
      <c r="D6" s="23" t="s">
        <v>5</v>
      </c>
      <c r="E6" s="24" t="s">
        <v>6</v>
      </c>
      <c r="F6" s="23" t="s">
        <v>7</v>
      </c>
      <c r="G6" s="23" t="s">
        <v>8</v>
      </c>
    </row>
    <row r="7" spans="1:7">
      <c r="A7" s="23">
        <v>1</v>
      </c>
      <c r="B7" s="23">
        <v>2</v>
      </c>
      <c r="C7" s="23">
        <v>3</v>
      </c>
      <c r="D7" s="23">
        <v>4</v>
      </c>
      <c r="E7" s="24">
        <v>5</v>
      </c>
      <c r="F7" s="23">
        <v>6</v>
      </c>
      <c r="G7" s="23">
        <v>7</v>
      </c>
    </row>
    <row r="8" ht="25.5" customHeight="1" spans="1:7">
      <c r="A8" s="25"/>
      <c r="B8" s="26" t="s">
        <v>9</v>
      </c>
      <c r="C8" s="25"/>
      <c r="D8" s="25"/>
      <c r="E8" s="25"/>
      <c r="F8" s="25"/>
      <c r="G8" s="27"/>
    </row>
    <row r="9" ht="47.25" spans="1:7">
      <c r="A9" s="28"/>
      <c r="B9" s="29" t="s">
        <v>10</v>
      </c>
      <c r="C9" s="29" t="s">
        <v>11</v>
      </c>
      <c r="D9" s="29"/>
      <c r="E9" s="30" t="s">
        <v>12</v>
      </c>
      <c r="F9" s="31">
        <f>F10+F11+F12+F13</f>
        <v>4</v>
      </c>
      <c r="G9" s="32">
        <f>G10+G11+G12+G13</f>
        <v>0.2</v>
      </c>
    </row>
    <row r="10" ht="63.75" customHeight="1" spans="1:7">
      <c r="A10" s="33" t="s">
        <v>13</v>
      </c>
      <c r="B10" s="12" t="s">
        <v>14</v>
      </c>
      <c r="C10" s="12" t="s">
        <v>15</v>
      </c>
      <c r="D10" s="34" t="s">
        <v>16</v>
      </c>
      <c r="E10" s="35" t="s">
        <v>12</v>
      </c>
      <c r="F10" s="36">
        <f>IF(E10="да",1,0)</f>
        <v>1</v>
      </c>
      <c r="G10" s="37">
        <f>IF(E10="да",0.05,IF(E10="нет",0,""))</f>
        <v>0.05</v>
      </c>
    </row>
    <row r="11" ht="153" customHeight="1" spans="1:7">
      <c r="A11" s="34" t="s">
        <v>17</v>
      </c>
      <c r="B11" s="12" t="s">
        <v>18</v>
      </c>
      <c r="C11" s="38" t="s">
        <v>19</v>
      </c>
      <c r="D11" s="34" t="s">
        <v>16</v>
      </c>
      <c r="E11" s="39" t="s">
        <v>12</v>
      </c>
      <c r="F11" s="36">
        <f>IF(E11="да",1,0)</f>
        <v>1</v>
      </c>
      <c r="G11" s="37">
        <f>IF(E11="да",0.05,IF(E11="нет",0,""))</f>
        <v>0.05</v>
      </c>
    </row>
    <row r="12" ht="90" spans="1:7">
      <c r="A12" s="34" t="s">
        <v>20</v>
      </c>
      <c r="B12" s="12" t="s">
        <v>21</v>
      </c>
      <c r="C12" s="12" t="s">
        <v>22</v>
      </c>
      <c r="D12" s="34" t="s">
        <v>16</v>
      </c>
      <c r="E12" s="39" t="s">
        <v>12</v>
      </c>
      <c r="F12" s="36">
        <f>IF(E12="да",1,0)</f>
        <v>1</v>
      </c>
      <c r="G12" s="37">
        <f>IF(E12="да",0.05,IF(E12="нет",0,""))</f>
        <v>0.05</v>
      </c>
    </row>
    <row r="13" ht="105" spans="1:7">
      <c r="A13" s="40" t="s">
        <v>23</v>
      </c>
      <c r="B13" s="41" t="s">
        <v>24</v>
      </c>
      <c r="C13" s="41" t="s">
        <v>25</v>
      </c>
      <c r="D13" s="34" t="s">
        <v>16</v>
      </c>
      <c r="E13" s="42" t="s">
        <v>12</v>
      </c>
      <c r="F13" s="36">
        <f>IF(E13="да",1,0)</f>
        <v>1</v>
      </c>
      <c r="G13" s="37">
        <f>IF(E13="да",0.05,IF(E13="нет",0,""))</f>
        <v>0.05</v>
      </c>
    </row>
    <row r="14" ht="19.5" customHeight="1" spans="1:7">
      <c r="A14" s="28"/>
      <c r="B14" s="29" t="s">
        <v>26</v>
      </c>
      <c r="C14" s="29" t="s">
        <v>27</v>
      </c>
      <c r="D14" s="29"/>
      <c r="E14" s="43" t="s">
        <v>28</v>
      </c>
      <c r="F14" s="31">
        <f>F15+F16+F17+F18+F19</f>
        <v>5</v>
      </c>
      <c r="G14" s="32">
        <f>G15+G16+G17+G18+G19</f>
        <v>0.1</v>
      </c>
    </row>
    <row r="15" ht="139.5" customHeight="1" spans="1:7">
      <c r="A15" s="33" t="s">
        <v>29</v>
      </c>
      <c r="B15" s="12" t="s">
        <v>30</v>
      </c>
      <c r="C15" s="12" t="s">
        <v>31</v>
      </c>
      <c r="D15" s="34" t="s">
        <v>16</v>
      </c>
      <c r="E15" s="39" t="s">
        <v>12</v>
      </c>
      <c r="F15" s="36">
        <f>IF(E15="да",1,0)</f>
        <v>1</v>
      </c>
      <c r="G15" s="37">
        <f>IF(E15="да",0.02,IF(E15="нет",0,""))</f>
        <v>0.02</v>
      </c>
    </row>
    <row r="16" ht="122.25" customHeight="1" spans="1:9">
      <c r="A16" s="33" t="s">
        <v>32</v>
      </c>
      <c r="B16" s="12" t="s">
        <v>33</v>
      </c>
      <c r="C16" s="12" t="s">
        <v>34</v>
      </c>
      <c r="D16" s="34" t="s">
        <v>16</v>
      </c>
      <c r="E16" s="39" t="s">
        <v>12</v>
      </c>
      <c r="F16" s="36">
        <f>IF(E16="да",1,0)</f>
        <v>1</v>
      </c>
      <c r="G16" s="37">
        <f>IF(E16="да",0.02,IF(E16="нет",0,""))</f>
        <v>0.02</v>
      </c>
      <c r="H16" s="44"/>
      <c r="I16" s="44"/>
    </row>
    <row r="17" ht="94.5" customHeight="1" spans="1:7">
      <c r="A17" s="34" t="s">
        <v>35</v>
      </c>
      <c r="B17" s="12" t="s">
        <v>36</v>
      </c>
      <c r="C17" s="12" t="s">
        <v>37</v>
      </c>
      <c r="D17" s="34" t="s">
        <v>16</v>
      </c>
      <c r="E17" s="39" t="s">
        <v>12</v>
      </c>
      <c r="F17" s="36">
        <f>IF(E17="да",1,0)</f>
        <v>1</v>
      </c>
      <c r="G17" s="37">
        <f>IF(E17="да",0.02,IF(E17="нет",0,""))</f>
        <v>0.02</v>
      </c>
    </row>
    <row r="18" ht="79.5" customHeight="1" spans="1:7">
      <c r="A18" s="34" t="s">
        <v>38</v>
      </c>
      <c r="B18" s="12" t="s">
        <v>39</v>
      </c>
      <c r="C18" s="12" t="s">
        <v>40</v>
      </c>
      <c r="D18" s="34" t="s">
        <v>16</v>
      </c>
      <c r="E18" s="39" t="s">
        <v>12</v>
      </c>
      <c r="F18" s="36">
        <f>IF(E18="да",1,0)</f>
        <v>1</v>
      </c>
      <c r="G18" s="37">
        <f>IF(E18="да",0.02,IF(E18="нет",0,""))</f>
        <v>0.02</v>
      </c>
    </row>
    <row r="19" ht="107.25" customHeight="1" spans="1:7">
      <c r="A19" s="34" t="s">
        <v>41</v>
      </c>
      <c r="B19" s="12" t="s">
        <v>42</v>
      </c>
      <c r="C19" s="12" t="s">
        <v>43</v>
      </c>
      <c r="D19" s="34" t="s">
        <v>44</v>
      </c>
      <c r="E19" s="39" t="s">
        <v>12</v>
      </c>
      <c r="F19" s="36">
        <f>IF(E19="да",1,0)</f>
        <v>1</v>
      </c>
      <c r="G19" s="37">
        <f>IF(E19="да",0.02,IF(E19="нет",0,""))</f>
        <v>0.02</v>
      </c>
    </row>
    <row r="20" ht="33" spans="1:7">
      <c r="A20" s="26"/>
      <c r="B20" s="26" t="s">
        <v>45</v>
      </c>
      <c r="C20" s="26"/>
      <c r="D20" s="26"/>
      <c r="E20" s="45"/>
      <c r="F20" s="45"/>
      <c r="G20" s="46"/>
    </row>
    <row r="21" ht="31.5" spans="1:7">
      <c r="A21" s="47"/>
      <c r="B21" s="48" t="s">
        <v>46</v>
      </c>
      <c r="C21" s="47" t="s">
        <v>11</v>
      </c>
      <c r="D21" s="47"/>
      <c r="E21" s="30" t="s">
        <v>28</v>
      </c>
      <c r="F21" s="49">
        <f>F22+F23+F24+F25</f>
        <v>3</v>
      </c>
      <c r="G21" s="50">
        <f>G22+G23+G24+G25</f>
        <v>0.15</v>
      </c>
    </row>
    <row r="22" ht="93" customHeight="1" spans="1:7">
      <c r="A22" s="34" t="s">
        <v>47</v>
      </c>
      <c r="B22" s="12" t="s">
        <v>48</v>
      </c>
      <c r="C22" s="12" t="s">
        <v>49</v>
      </c>
      <c r="D22" s="34" t="s">
        <v>16</v>
      </c>
      <c r="E22" s="39" t="s">
        <v>50</v>
      </c>
      <c r="F22" s="36">
        <v>0</v>
      </c>
      <c r="G22" s="37">
        <v>0</v>
      </c>
    </row>
    <row r="23" ht="112.5" customHeight="1" spans="1:7">
      <c r="A23" s="51" t="s">
        <v>51</v>
      </c>
      <c r="B23" s="38" t="s">
        <v>52</v>
      </c>
      <c r="C23" s="38" t="s">
        <v>53</v>
      </c>
      <c r="D23" s="34" t="s">
        <v>44</v>
      </c>
      <c r="E23" s="52" t="s">
        <v>12</v>
      </c>
      <c r="F23" s="36">
        <f>IF(E23="да",1,0)</f>
        <v>1</v>
      </c>
      <c r="G23" s="37">
        <f>IF(E23="да",0.05,IF(E23="нет",0,""))</f>
        <v>0.05</v>
      </c>
    </row>
    <row r="24" ht="291.75" customHeight="1" spans="1:7">
      <c r="A24" s="34" t="s">
        <v>54</v>
      </c>
      <c r="B24" s="12" t="s">
        <v>55</v>
      </c>
      <c r="C24" s="12" t="s">
        <v>56</v>
      </c>
      <c r="D24" s="34" t="s">
        <v>16</v>
      </c>
      <c r="E24" s="39" t="s">
        <v>12</v>
      </c>
      <c r="F24" s="36">
        <v>1</v>
      </c>
      <c r="G24" s="37">
        <f>IF(E24="да",0.05,IF(E24="нет",0,""))</f>
        <v>0.05</v>
      </c>
    </row>
    <row r="25" ht="153" customHeight="1" spans="1:7">
      <c r="A25" s="40" t="s">
        <v>57</v>
      </c>
      <c r="B25" s="41" t="s">
        <v>58</v>
      </c>
      <c r="C25" s="41" t="s">
        <v>59</v>
      </c>
      <c r="D25" s="34" t="s">
        <v>44</v>
      </c>
      <c r="E25" s="42" t="s">
        <v>12</v>
      </c>
      <c r="F25" s="53">
        <f t="shared" ref="F25" si="0">IF(E25="да",1,0)</f>
        <v>1</v>
      </c>
      <c r="G25" s="54">
        <f>IF(E25="да",0.05,IF(E25="нет",0,""))</f>
        <v>0.05</v>
      </c>
    </row>
    <row r="26" ht="15.75" spans="1:7">
      <c r="A26" s="55"/>
      <c r="B26" s="29" t="s">
        <v>60</v>
      </c>
      <c r="C26" s="28" t="s">
        <v>61</v>
      </c>
      <c r="D26" s="55"/>
      <c r="E26" s="30" t="s">
        <v>28</v>
      </c>
      <c r="F26" s="56">
        <f>F27+F28+F29</f>
        <v>1.55</v>
      </c>
      <c r="G26" s="32">
        <f>G27+G28+G29</f>
        <v>0.3875</v>
      </c>
    </row>
    <row r="27" ht="230.4" customHeight="1" spans="1:7">
      <c r="A27" s="34" t="s">
        <v>62</v>
      </c>
      <c r="B27" s="12" t="s">
        <v>63</v>
      </c>
      <c r="C27" s="57" t="s">
        <v>64</v>
      </c>
      <c r="D27" s="34" t="s">
        <v>16</v>
      </c>
      <c r="E27" s="58">
        <v>0.92</v>
      </c>
      <c r="F27" s="59">
        <f>E27</f>
        <v>0.92</v>
      </c>
      <c r="G27" s="60">
        <f>(F27*25)/100</f>
        <v>0.23</v>
      </c>
    </row>
    <row r="28" ht="220.5" customHeight="1" spans="1:7">
      <c r="A28" s="34" t="s">
        <v>65</v>
      </c>
      <c r="B28" s="12" t="s">
        <v>66</v>
      </c>
      <c r="C28" s="10" t="s">
        <v>67</v>
      </c>
      <c r="D28" s="34" t="s">
        <v>16</v>
      </c>
      <c r="E28" s="58">
        <f>(E29+E30+E31)/3</f>
        <v>0.63</v>
      </c>
      <c r="F28" s="59">
        <f>E28</f>
        <v>0.63</v>
      </c>
      <c r="G28" s="60">
        <f>(F28*25)/100</f>
        <v>0.1575</v>
      </c>
    </row>
    <row r="29" ht="167.4" customHeight="1" spans="1:7">
      <c r="A29" s="40"/>
      <c r="B29" s="41"/>
      <c r="C29" s="12" t="s">
        <v>68</v>
      </c>
      <c r="D29" s="40" t="s">
        <v>44</v>
      </c>
      <c r="E29" s="61">
        <v>0</v>
      </c>
      <c r="F29" s="59">
        <f>IF(E29&gt;1,1,E29)</f>
        <v>0</v>
      </c>
      <c r="G29" s="60">
        <f>(F29*25)/100</f>
        <v>0</v>
      </c>
    </row>
    <row r="30" ht="85.5" customHeight="1" spans="1:7">
      <c r="A30" s="62"/>
      <c r="B30" s="63"/>
      <c r="C30" s="12" t="s">
        <v>69</v>
      </c>
      <c r="D30" s="62"/>
      <c r="E30" s="58">
        <v>0.99</v>
      </c>
      <c r="F30" s="59" t="s">
        <v>70</v>
      </c>
      <c r="G30" s="60" t="s">
        <v>70</v>
      </c>
    </row>
    <row r="31" ht="243.75" customHeight="1" spans="1:7">
      <c r="A31" s="51"/>
      <c r="B31" s="38"/>
      <c r="C31" s="12" t="s">
        <v>71</v>
      </c>
      <c r="D31" s="51"/>
      <c r="E31" s="58">
        <v>0.9</v>
      </c>
      <c r="F31" s="59" t="s">
        <v>70</v>
      </c>
      <c r="G31" s="60" t="s">
        <v>70</v>
      </c>
    </row>
    <row r="32" ht="15.75" spans="1:7">
      <c r="A32" s="64"/>
      <c r="B32" s="64"/>
      <c r="C32" s="65" t="s">
        <v>72</v>
      </c>
      <c r="D32" s="66" t="s">
        <v>28</v>
      </c>
      <c r="E32" s="67" t="s">
        <v>28</v>
      </c>
      <c r="F32" s="68">
        <f>F9+F14+F21+F26</f>
        <v>13.55</v>
      </c>
      <c r="G32" s="69">
        <f>G9+G14+G21+G26</f>
        <v>0.8375</v>
      </c>
    </row>
    <row r="33" spans="1:7">
      <c r="A33" s="18"/>
      <c r="B33" s="18"/>
      <c r="C33" s="70"/>
      <c r="D33" s="18"/>
      <c r="E33" s="71"/>
      <c r="F33" s="72"/>
      <c r="G33" s="73"/>
    </row>
    <row r="34" spans="1:7">
      <c r="A34" s="18"/>
      <c r="B34" s="18" t="s">
        <v>73</v>
      </c>
      <c r="C34" s="70"/>
      <c r="D34" s="18"/>
      <c r="E34" s="71"/>
      <c r="F34" s="72"/>
      <c r="G34" s="73"/>
    </row>
    <row r="35" ht="30.75" customHeight="1" spans="1:7">
      <c r="A35" s="74" t="s">
        <v>74</v>
      </c>
      <c r="B35" s="75"/>
      <c r="C35" s="76"/>
      <c r="D35" s="77" t="s">
        <v>75</v>
      </c>
      <c r="E35" s="78"/>
      <c r="F35" s="78"/>
      <c r="G35" s="79"/>
    </row>
    <row r="36" ht="18" customHeight="1" spans="1:7">
      <c r="A36" s="80"/>
      <c r="B36" s="81"/>
      <c r="C36" s="81"/>
      <c r="D36" s="81"/>
      <c r="E36" s="81"/>
      <c r="F36" s="81"/>
      <c r="G36" s="81"/>
    </row>
  </sheetData>
  <autoFilter xmlns:etc="http://www.wps.cn/officeDocument/2017/etCustomData" ref="A7:I32" etc:filterBottomFollowUsedRange="0">
    <extLst/>
  </autoFilter>
  <mergeCells count="8">
    <mergeCell ref="E2:G2"/>
    <mergeCell ref="A4:G4"/>
    <mergeCell ref="A35:C35"/>
    <mergeCell ref="D35:G35"/>
    <mergeCell ref="A36:G36"/>
    <mergeCell ref="A29:A31"/>
    <mergeCell ref="B29:B31"/>
    <mergeCell ref="D29:D31"/>
  </mergeCells>
  <pageMargins left="0.78740157480315" right="0.590551181102362" top="0.551181102362205" bottom="0.15748031496063" header="0.31496062992126" footer="0.31496062992126"/>
  <pageSetup paperSize="9" scale="5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2:F14"/>
  <sheetViews>
    <sheetView view="pageBreakPreview" zoomScale="115" zoomScaleNormal="100" workbookViewId="0">
      <selection activeCell="C8" sqref="C8:F8"/>
    </sheetView>
  </sheetViews>
  <sheetFormatPr defaultColWidth="9.1047619047619" defaultRowHeight="15" outlineLevelCol="5"/>
  <cols>
    <col min="1" max="1" width="14" style="1" customWidth="1"/>
    <col min="2" max="2" width="27.8857142857143" style="1" customWidth="1"/>
    <col min="3" max="3" width="16.8857142857143" style="1" customWidth="1"/>
    <col min="4" max="4" width="14.6666666666667" style="1" customWidth="1"/>
    <col min="5" max="5" width="9.88571428571429" style="1" customWidth="1"/>
    <col min="6" max="6" width="19.1047619047619" style="1" customWidth="1"/>
    <col min="7" max="7" width="11.6666666666667" style="1" customWidth="1"/>
    <col min="8" max="8" width="11.4380952380952" style="1" customWidth="1"/>
    <col min="9" max="16384" width="9.1047619047619" style="1"/>
  </cols>
  <sheetData>
    <row r="2" customHeight="1" spans="4:6">
      <c r="D2" s="2" t="s">
        <v>76</v>
      </c>
      <c r="E2" s="2"/>
      <c r="F2" s="2"/>
    </row>
    <row r="3" customHeight="1" spans="4:6">
      <c r="D3" s="2"/>
      <c r="E3" s="2"/>
      <c r="F3" s="2"/>
    </row>
    <row r="4" ht="27" spans="1:6">
      <c r="A4" s="3" t="s">
        <v>77</v>
      </c>
      <c r="B4" s="3"/>
      <c r="C4" s="3"/>
      <c r="D4" s="3"/>
      <c r="E4" s="3"/>
      <c r="F4" s="3"/>
    </row>
    <row r="5" ht="8.25" customHeight="1"/>
    <row r="6" ht="50.25" customHeight="1" spans="1:6">
      <c r="A6" s="4" t="s">
        <v>78</v>
      </c>
      <c r="B6" s="4" t="s">
        <v>79</v>
      </c>
      <c r="C6" s="5" t="s">
        <v>80</v>
      </c>
      <c r="D6" s="6"/>
      <c r="E6" s="6"/>
      <c r="F6" s="7"/>
    </row>
    <row r="7" ht="52.5" customHeight="1" spans="1:6">
      <c r="A7" s="8" t="s">
        <v>81</v>
      </c>
      <c r="B7" s="9" t="s">
        <v>82</v>
      </c>
      <c r="C7" s="10" t="s">
        <v>83</v>
      </c>
      <c r="D7" s="10"/>
      <c r="E7" s="10"/>
      <c r="F7" s="10"/>
    </row>
    <row r="8" ht="125.25" customHeight="1" spans="1:6">
      <c r="A8" s="4" t="s">
        <v>84</v>
      </c>
      <c r="B8" s="11" t="s">
        <v>75</v>
      </c>
      <c r="C8" s="12" t="s">
        <v>85</v>
      </c>
      <c r="D8" s="12"/>
      <c r="E8" s="12"/>
      <c r="F8" s="12"/>
    </row>
    <row r="9" ht="137.25" customHeight="1" spans="1:6">
      <c r="A9" s="4" t="s">
        <v>86</v>
      </c>
      <c r="B9" s="11" t="s">
        <v>87</v>
      </c>
      <c r="C9" s="12" t="s">
        <v>88</v>
      </c>
      <c r="D9" s="12"/>
      <c r="E9" s="12"/>
      <c r="F9" s="12"/>
    </row>
    <row r="10" ht="108" customHeight="1" spans="1:6">
      <c r="A10" s="4" t="s">
        <v>89</v>
      </c>
      <c r="B10" s="11" t="s">
        <v>90</v>
      </c>
      <c r="C10" s="12" t="s">
        <v>91</v>
      </c>
      <c r="D10" s="12"/>
      <c r="E10" s="12"/>
      <c r="F10" s="12"/>
    </row>
    <row r="11" ht="109.5" customHeight="1" spans="1:6">
      <c r="A11" s="4" t="s">
        <v>92</v>
      </c>
      <c r="B11" s="11" t="s">
        <v>93</v>
      </c>
      <c r="C11" s="12" t="s">
        <v>94</v>
      </c>
      <c r="D11" s="12"/>
      <c r="E11" s="12"/>
      <c r="F11" s="12"/>
    </row>
    <row r="12" ht="14.25" customHeight="1" spans="1:6">
      <c r="A12" s="13"/>
      <c r="B12" s="14"/>
      <c r="C12" s="15"/>
      <c r="D12" s="15"/>
      <c r="E12" s="15"/>
      <c r="F12" s="15"/>
    </row>
    <row r="13" ht="42.75" customHeight="1" spans="1:6">
      <c r="A13" s="16" t="s">
        <v>95</v>
      </c>
      <c r="B13" s="16"/>
      <c r="C13" s="16"/>
      <c r="D13" s="16"/>
      <c r="E13" s="16"/>
      <c r="F13" s="16"/>
    </row>
    <row r="14" ht="34.5" customHeight="1" spans="1:6">
      <c r="A14" s="16" t="s">
        <v>96</v>
      </c>
      <c r="B14" s="16"/>
      <c r="C14" s="16"/>
      <c r="D14" s="16"/>
      <c r="E14" s="16"/>
      <c r="F14" s="16"/>
    </row>
  </sheetData>
  <mergeCells count="10">
    <mergeCell ref="D2:F2"/>
    <mergeCell ref="A4:F4"/>
    <mergeCell ref="C6:F6"/>
    <mergeCell ref="C7:F7"/>
    <mergeCell ref="C8:F8"/>
    <mergeCell ref="C9:F9"/>
    <mergeCell ref="C10:F10"/>
    <mergeCell ref="C11:F11"/>
    <mergeCell ref="A13:F13"/>
    <mergeCell ref="A14:F14"/>
  </mergeCells>
  <pageMargins left="0.78740157480315" right="0.590551181102362" top="0.551181102362205" bottom="0.15748031496063" header="0.31496062992126" footer="0.3149606299212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ТАБ_1 к ПРИЛОЖЕНИЮ_4</vt:lpstr>
      <vt:lpstr>ТАБ_2 к ПРИЛОЖЕНИЮ_4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Ковальчук Наталья</dc:creator>
  <cp:lastModifiedBy>User30_0</cp:lastModifiedBy>
  <dcterms:created xsi:type="dcterms:W3CDTF">2016-01-22T12:00:00Z</dcterms:created>
  <cp:lastPrinted>2024-03-18T12:06:00Z</cp:lastPrinted>
  <dcterms:modified xsi:type="dcterms:W3CDTF">2025-03-31T12:56:20Z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6A1DC38BE24D4834ADA466DAC9690CF6_12</vt:lpwstr>
  </property>
  <property fmtid="{D5CDD505-2E9C-101B-9397-08002B2CF9AE}" pid="3" name="KSOProductBuildVer">
    <vt:lpwstr>1049-12.2.0.20326</vt:lpwstr>
  </property>
</Properties>
</file>