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3-2027\ОТЧЕТЫ_исполнение\ГОДОВЫЕ ОТЧЕТЫ_2024\ИМУЩЕСТВО\"/>
    </mc:Choice>
  </mc:AlternateContent>
  <bookViews>
    <workbookView xWindow="0" yWindow="0" windowWidth="23040" windowHeight="8976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ПРИЛОЖЕНИЮ_3'!$A$1:$G$38</definedName>
    <definedName name="_xlnm.Print_Area" localSheetId="1">'ТАБ_2 к ПРИЛОЖЕНИЮ_3'!$A$1:$F$14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3" l="1"/>
  <c r="F32" i="3"/>
  <c r="G28" i="3"/>
  <c r="F28" i="3"/>
  <c r="E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</calcChain>
</file>

<file path=xl/sharedStrings.xml><?xml version="1.0" encoding="utf-8"?>
<sst xmlns="http://schemas.openxmlformats.org/spreadsheetml/2006/main" count="133" uniqueCount="100">
  <si>
    <t>Приложение 2 к Годовому отчету за 2023 год</t>
  </si>
  <si>
    <t>Анкета для оценки эффективности муниципальной программы  муниципального района  Республики Коми "Развитие управления муниципальным имуществом" за 2023 год</t>
  </si>
  <si>
    <t>№ п/п</t>
  </si>
  <si>
    <t xml:space="preserve">Вопросы для оценки </t>
  </si>
  <si>
    <t>Методика определения ответа</t>
  </si>
  <si>
    <t>Ответственный исполнитель</t>
  </si>
  <si>
    <t xml:space="preserve">Ответ (ДА/НЕТ коэффициент исполнения) </t>
  </si>
  <si>
    <t>Балл</t>
  </si>
  <si>
    <t>Итоги оценки</t>
  </si>
  <si>
    <t>Блок 1. Качество формирования</t>
  </si>
  <si>
    <t>Раздел 1. Цели и "конструкция" (структуры) муниципальной программы</t>
  </si>
  <si>
    <t>(20%/4*(нет - 0 или да - 1))</t>
  </si>
  <si>
    <t>1.1.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</si>
  <si>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</si>
  <si>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</si>
  <si>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Отдел земельных отношений администрации муниципального района «Сыктывдинский» Республики Коми  (далее – отдел земельных отношений или ОЗО), Отдел имущественных и арендных отношений администрации муниципального района «Сыктывдинский» Республики Коми (далее – отдел имущественных и арендных отношений или ОИиАО)</t>
  </si>
  <si>
    <t>да</t>
  </si>
  <si>
    <t>1.2.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</si>
  <si>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</si>
  <si>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</si>
  <si>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ОЗО, ОИиАО</t>
  </si>
  <si>
    <t>1.3.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</si>
  <si>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</si>
  <si>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</si>
  <si>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1.4.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</si>
  <si>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</si>
  <si>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</si>
  <si>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Раздел 2. Качество планирования</t>
  </si>
  <si>
    <t>(10%/5*(нет - 0 или да - 1))</t>
  </si>
  <si>
    <t>2.1.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</si>
  <si>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</si>
  <si>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</si>
  <si>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>2.2.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</si>
  <si>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</si>
  <si>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r>
      <rPr>
        <sz val="11"/>
        <rFont val="Times New Roman"/>
        <charset val="204"/>
      </rP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1"/>
        <color rgb="FFFF0000"/>
        <rFont val="Times New Roman"/>
        <charset val="204"/>
      </rPr>
      <t xml:space="preserve"> </t>
    </r>
  </si>
  <si>
    <t>нет</t>
  </si>
  <si>
    <t>2.3.</t>
  </si>
  <si>
    <t xml:space="preserve">Отражены ли региональные проекты в качестве основных мероприятий муниципальной программы.
</t>
  </si>
  <si>
    <t>Изучение таблицы "Перечень и характеристики основных мероприятий муниципальной программы и ведомственныхцелевых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</si>
  <si>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>2.4.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</si>
  <si>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</si>
  <si>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</si>
  <si>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2.5.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</si>
  <si>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</si>
  <si>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</si>
  <si>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Блок 2. Эффективность реализации</t>
  </si>
  <si>
    <t>Раздел 3. Качество управления программой</t>
  </si>
  <si>
    <t>3.1.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</si>
  <si>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</si>
  <si>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Изучение  "Комплексного плана действий по реализации муниципальной программы ".
Ответ "Да" – установлены и соблюдены сроки выполнения основных мероприятий и контрольных событий.</t>
  </si>
  <si>
    <t>3.2.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</si>
  <si>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</si>
  <si>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наочередной финансовый год и плановый период в сроки и порядке, установленном бюджетным законодательством.</t>
  </si>
  <si>
    <t>3.3.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</si>
  <si>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</si>
  <si>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</si>
  <si>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>3.4.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</si>
  <si>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</si>
  <si>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</si>
  <si>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 xml:space="preserve">ОЗО, ОИиАО </t>
  </si>
  <si>
    <t>Раздел 4. Достигнутые результаты</t>
  </si>
  <si>
    <t>(50%/2)</t>
  </si>
  <si>
    <t>4.1.</t>
  </si>
  <si>
    <t>Какая степень достижения плановых значений целевых индикаторов (показателей), характеризующих достижение цели и решение задач программы/подпрограмм</t>
  </si>
  <si>
    <r>
      <t xml:space="preserve"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</t>
    </r>
    <r>
      <rPr>
        <b/>
        <sz val="11"/>
        <rFont val="Times New Roman"/>
        <charset val="204"/>
      </rPr>
      <t>Всего 4, достигнут 3 (не достигнут 1 показатель, 3) коэффициент = 0,75</t>
    </r>
  </si>
  <si>
    <t>4.2.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</si>
  <si>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</si>
  <si>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r>
      <rPr>
        <sz val="11"/>
        <rFont val="Times New Roman"/>
        <charset val="204"/>
      </rPr>
      <t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(</t>
    </r>
    <r>
      <rPr>
        <b/>
        <sz val="11"/>
        <rFont val="Times New Roman"/>
        <charset val="204"/>
      </rPr>
      <t xml:space="preserve">(Ц1+Ц2+Ц3)/3 (1+0,98+0,67)/3 =0,88  </t>
    </r>
  </si>
  <si>
    <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charset val="204"/>
      </rPr>
      <t>Всего 3, достигнуты 3 (это показатели 1, 2, 5 таблицы). коэффициент = 1</t>
    </r>
  </si>
  <si>
    <t>X</t>
  </si>
  <si>
    <r>
      <rPr>
        <sz val="11"/>
        <rFont val="Times New Roman"/>
        <charset val="204"/>
      </rPr>
      <t xml:space="preserve"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</t>
    </r>
    <r>
      <rPr>
        <b/>
        <sz val="11"/>
        <rFont val="Times New Roman"/>
        <charset val="204"/>
      </rPr>
      <t>РАСЧЕТНЫЙ БАЛЛ Ц2 РАВЕН ЗНАЧЕНИЮ "1</t>
    </r>
    <r>
      <rPr>
        <sz val="11"/>
        <rFont val="Times New Roman"/>
        <charset val="204"/>
      </rPr>
      <t xml:space="preserve">". </t>
    </r>
    <r>
      <rPr>
        <b/>
        <sz val="11"/>
        <rFont val="Times New Roman"/>
        <charset val="204"/>
      </rPr>
      <t>Факт 5558,2  тыс. руб./ План 5558,2 тыс. руб. = 1</t>
    </r>
  </si>
  <si>
    <r>
      <rPr>
        <sz val="10"/>
        <rFont val="Times New Roman"/>
        <charset val="204"/>
      </rPr>
      <t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</t>
    </r>
    <r>
      <rPr>
        <b/>
        <sz val="10"/>
        <rFont val="Times New Roman"/>
        <charset val="204"/>
      </rPr>
      <t>Всего 2, достигнуты 2 (индикаторы 8, 9 таблицы индикаторов), коэффициент расчетный = 1</t>
    </r>
    <r>
      <rPr>
        <sz val="11"/>
        <rFont val="Times New Roman"/>
        <charset val="204"/>
      </rPr>
      <t xml:space="preserve">
</t>
    </r>
  </si>
  <si>
    <t>ИТОГО:</t>
  </si>
  <si>
    <t>Х</t>
  </si>
  <si>
    <t>&lt;*&gt; - Таблица представляется в формате Excel.</t>
  </si>
  <si>
    <t>Итоговая оценка мцниципальной программы "Управление муниципальными финансами"</t>
  </si>
  <si>
    <t xml:space="preserve">Итоговая оценка мцниципальной программы Отдел земельных отношений администрации муниципального района «Сыктывдинский» Республики Коми  , Отдел имущественных и арендных отношений администрации муниципального района «Сыктывдинский» Республики Коми </t>
  </si>
  <si>
    <t>умерено эффективна</t>
  </si>
  <si>
    <t>Приложение 3 к Годовому отчету за 2023 год</t>
  </si>
  <si>
    <t>Соответствие баллов качественной оценке</t>
  </si>
  <si>
    <t>Диапазон баллов</t>
  </si>
  <si>
    <t>Итоговая оценка муниципальной программы</t>
  </si>
  <si>
    <t>Вывод&lt;*&gt;</t>
  </si>
  <si>
    <t>90 - 100</t>
  </si>
  <si>
    <t>Эффективна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</si>
  <si>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</si>
  <si>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80 - 89,99</t>
  </si>
  <si>
    <t>Умеренно эффективна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</si>
  <si>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</si>
  <si>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65 - 79,99</t>
  </si>
  <si>
    <t>Адекватна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</si>
  <si>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</si>
  <si>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0 - 64,99</t>
  </si>
  <si>
    <t>Неэффективна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</si>
  <si>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</si>
  <si>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Результаты отсутствуют</t>
  </si>
  <si>
    <t>Результаты не проявлены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</si>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</sst>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.0"/>
    <numFmt numFmtId="169" formatCode="dd\.mmm"/>
    <numFmt numFmtId="170" formatCode="#\ ##0.00"/>
    <numFmt numFmtId="171" formatCode="_-* #\ ##0.00_р_._-;\-* #\ ##0.00_р_._-;_-* &quot;-&quot;??_р_._-;_-@_-"/>
  </numFmts>
  <fonts count="17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name val="Times New Roman"/>
      <charset val="204"/>
    </font>
    <font>
      <b/>
      <sz val="14"/>
      <name val="Times New Roman"/>
      <charset val="204"/>
    </font>
    <font>
      <b/>
      <sz val="22"/>
      <name val="Times New Roman"/>
      <charset val="204"/>
    </font>
    <font>
      <b/>
      <sz val="11"/>
      <name val="Times New Roman"/>
      <charset val="204"/>
    </font>
    <font>
      <sz val="12"/>
      <color theme="1"/>
      <name val="Times New Roman"/>
      <charset val="204"/>
    </font>
    <font>
      <sz val="11"/>
      <name val="Times New Roman"/>
      <charset val="204"/>
    </font>
    <font>
      <b/>
      <sz val="13"/>
      <name val="Times New Roman"/>
      <charset val="204"/>
    </font>
    <font>
      <b/>
      <sz val="12"/>
      <name val="Times New Roman"/>
      <charset val="204"/>
    </font>
    <font>
      <b/>
      <i/>
      <sz val="12"/>
      <name val="Times New Roman"/>
      <charset val="204"/>
    </font>
    <font>
      <b/>
      <i/>
      <sz val="11"/>
      <name val="Times New Roman"/>
      <charset val="204"/>
    </font>
    <font>
      <sz val="10"/>
      <name val="Times New Roman"/>
      <charset val="204"/>
    </font>
    <font>
      <b/>
      <sz val="12"/>
      <color rgb="FFFF0000"/>
      <name val="Times New Roman"/>
      <charset val="204"/>
    </font>
    <font>
      <sz val="14"/>
      <name val="Times New Roman"/>
      <charset val="204"/>
    </font>
    <font>
      <sz val="11"/>
      <color rgb="FFFF0000"/>
      <name val="Times New Roman"/>
      <charset val="204"/>
    </font>
    <font>
      <b/>
      <sz val="10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2" borderId="0" xfId="0" applyFont="1" applyFill="1"/>
    <xf numFmtId="0" fontId="3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top" wrapText="1"/>
    </xf>
    <xf numFmtId="49" fontId="7" fillId="3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/>
    <xf numFmtId="0" fontId="4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168" fontId="3" fillId="5" borderId="1" xfId="0" applyNumberFormat="1" applyFont="1" applyFill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horizontal="center" vertical="top" wrapText="1"/>
    </xf>
    <xf numFmtId="1" fontId="10" fillId="6" borderId="1" xfId="0" applyNumberFormat="1" applyFont="1" applyFill="1" applyBorder="1" applyAlignment="1">
      <alignment horizontal="center" vertical="top" wrapText="1"/>
    </xf>
    <xf numFmtId="10" fontId="10" fillId="6" borderId="1" xfId="0" applyNumberFormat="1" applyFont="1" applyFill="1" applyBorder="1" applyAlignment="1">
      <alignment horizontal="center" vertical="top" wrapText="1"/>
    </xf>
    <xf numFmtId="169" fontId="7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2" borderId="10" xfId="0" applyFont="1" applyFill="1" applyBorder="1" applyAlignment="1">
      <alignment horizontal="justify" vertical="top" wrapText="1"/>
    </xf>
    <xf numFmtId="0" fontId="7" fillId="0" borderId="11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justify" vertical="top" wrapText="1"/>
    </xf>
    <xf numFmtId="0" fontId="7" fillId="2" borderId="11" xfId="0" applyFont="1" applyFill="1" applyBorder="1" applyAlignment="1">
      <alignment horizontal="center" vertical="top" wrapText="1"/>
    </xf>
    <xf numFmtId="0" fontId="11" fillId="6" borderId="1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10" fontId="9" fillId="2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top" wrapText="1"/>
    </xf>
    <xf numFmtId="10" fontId="8" fillId="5" borderId="1" xfId="0" applyNumberFormat="1" applyFont="1" applyFill="1" applyBorder="1" applyAlignment="1">
      <alignment horizontal="center" vertical="top" wrapText="1"/>
    </xf>
    <xf numFmtId="0" fontId="9" fillId="6" borderId="11" xfId="0" applyFont="1" applyFill="1" applyBorder="1" applyAlignment="1">
      <alignment vertical="top" wrapText="1"/>
    </xf>
    <xf numFmtId="0" fontId="10" fillId="6" borderId="11" xfId="0" applyFont="1" applyFill="1" applyBorder="1" applyAlignment="1">
      <alignment vertical="top" wrapText="1"/>
    </xf>
    <xf numFmtId="1" fontId="10" fillId="6" borderId="11" xfId="0" applyNumberFormat="1" applyFont="1" applyFill="1" applyBorder="1" applyAlignment="1">
      <alignment horizontal="center" vertical="top" wrapText="1"/>
    </xf>
    <xf numFmtId="10" fontId="10" fillId="6" borderId="11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vertical="top" wrapText="1"/>
    </xf>
    <xf numFmtId="170" fontId="10" fillId="6" borderId="1" xfId="0" applyNumberFormat="1" applyFont="1" applyFill="1" applyBorder="1" applyAlignment="1">
      <alignment horizontal="center" vertical="top" wrapText="1"/>
    </xf>
    <xf numFmtId="170" fontId="7" fillId="2" borderId="1" xfId="0" applyNumberFormat="1" applyFont="1" applyFill="1" applyBorder="1" applyAlignment="1">
      <alignment horizontal="center" vertical="top" wrapText="1"/>
    </xf>
    <xf numFmtId="10" fontId="7" fillId="2" borderId="1" xfId="0" applyNumberFormat="1" applyFont="1" applyFill="1" applyBorder="1" applyAlignment="1">
      <alignment horizontal="center" vertical="top" wrapText="1"/>
    </xf>
    <xf numFmtId="170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justify" vertical="top" wrapText="1"/>
    </xf>
    <xf numFmtId="0" fontId="7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170" fontId="11" fillId="4" borderId="1" xfId="0" applyNumberFormat="1" applyFont="1" applyFill="1" applyBorder="1" applyAlignment="1">
      <alignment horizontal="center" vertical="top" wrapText="1"/>
    </xf>
    <xf numFmtId="170" fontId="13" fillId="0" borderId="1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170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7" fillId="2" borderId="0" xfId="0" applyFont="1" applyFill="1" applyBorder="1"/>
    <xf numFmtId="0" fontId="7" fillId="7" borderId="0" xfId="0" applyFont="1" applyFill="1" applyBorder="1" applyAlignment="1">
      <alignment horizontal="justify" vertical="top" wrapText="1"/>
    </xf>
    <xf numFmtId="0" fontId="7" fillId="8" borderId="0" xfId="0" applyFont="1" applyFill="1" applyBorder="1" applyAlignment="1">
      <alignment horizontal="justify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  <xf numFmtId="0" fontId="7" fillId="2" borderId="0" xfId="0" applyFont="1" applyFill="1" applyBorder="1" applyAlignment="1">
      <alignment horizontal="justify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171" fontId="9" fillId="6" borderId="2" xfId="0" applyNumberFormat="1" applyFont="1" applyFill="1" applyBorder="1" applyAlignment="1">
      <alignment horizontal="center" vertical="center"/>
    </xf>
    <xf numFmtId="171" fontId="9" fillId="6" borderId="3" xfId="0" applyNumberFormat="1" applyFont="1" applyFill="1" applyBorder="1" applyAlignment="1">
      <alignment horizontal="center" vertical="center"/>
    </xf>
    <xf numFmtId="171" fontId="9" fillId="6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view="pageBreakPreview" topLeftCell="A29" zoomScaleNormal="100" zoomScaleSheetLayoutView="100" workbookViewId="0">
      <selection activeCell="G32" sqref="G32"/>
    </sheetView>
  </sheetViews>
  <sheetFormatPr defaultColWidth="9.109375" defaultRowHeight="14.4"/>
  <cols>
    <col min="1" max="1" width="6.44140625" style="1" customWidth="1"/>
    <col min="2" max="2" width="40.6640625" style="1" customWidth="1"/>
    <col min="3" max="3" width="68.88671875" style="1" customWidth="1"/>
    <col min="4" max="4" width="16.88671875" style="1" customWidth="1"/>
    <col min="5" max="5" width="14.6640625" style="1" customWidth="1"/>
    <col min="6" max="6" width="9.88671875" style="1" customWidth="1"/>
    <col min="7" max="7" width="13.33203125" style="1" customWidth="1"/>
    <col min="8" max="8" width="11.6640625" style="1" customWidth="1"/>
    <col min="9" max="9" width="11.44140625" style="1" customWidth="1"/>
    <col min="10" max="16384" width="9.109375" style="1"/>
  </cols>
  <sheetData>
    <row r="1" spans="1:9">
      <c r="E1" s="14"/>
      <c r="F1" s="14"/>
      <c r="G1" s="14"/>
    </row>
    <row r="2" spans="1:9" ht="16.5" customHeight="1">
      <c r="A2" s="15"/>
      <c r="B2" s="15"/>
      <c r="C2" s="15"/>
      <c r="D2" s="75" t="s">
        <v>0</v>
      </c>
      <c r="E2" s="75"/>
      <c r="F2" s="75"/>
      <c r="G2" s="75"/>
    </row>
    <row r="3" spans="1:9" ht="16.5" customHeight="1">
      <c r="A3" s="15"/>
      <c r="B3" s="15"/>
      <c r="C3" s="15"/>
      <c r="D3" s="15"/>
      <c r="E3" s="4"/>
      <c r="F3" s="4"/>
      <c r="G3" s="4"/>
    </row>
    <row r="4" spans="1:9" ht="57.75" customHeight="1">
      <c r="A4" s="76" t="s">
        <v>1</v>
      </c>
      <c r="B4" s="76"/>
      <c r="C4" s="76"/>
      <c r="D4" s="76"/>
      <c r="E4" s="76"/>
      <c r="F4" s="76"/>
      <c r="G4" s="76"/>
    </row>
    <row r="5" spans="1:9" ht="13.5" customHeight="1">
      <c r="A5" s="16"/>
      <c r="B5" s="16"/>
      <c r="C5" s="16"/>
      <c r="D5" s="16"/>
      <c r="E5" s="16"/>
      <c r="F5" s="16"/>
      <c r="G5" s="16"/>
    </row>
    <row r="6" spans="1:9" ht="41.4">
      <c r="A6" s="17" t="s">
        <v>2</v>
      </c>
      <c r="B6" s="17" t="s">
        <v>3</v>
      </c>
      <c r="C6" s="17" t="s">
        <v>4</v>
      </c>
      <c r="D6" s="17" t="s">
        <v>5</v>
      </c>
      <c r="E6" s="18" t="s">
        <v>6</v>
      </c>
      <c r="F6" s="17" t="s">
        <v>7</v>
      </c>
      <c r="G6" s="17" t="s">
        <v>8</v>
      </c>
    </row>
    <row r="7" spans="1:9">
      <c r="A7" s="17">
        <v>1</v>
      </c>
      <c r="B7" s="17">
        <v>2</v>
      </c>
      <c r="C7" s="17">
        <v>3</v>
      </c>
      <c r="D7" s="17">
        <v>4</v>
      </c>
      <c r="E7" s="18">
        <v>5</v>
      </c>
      <c r="F7" s="17">
        <v>6</v>
      </c>
      <c r="G7" s="17">
        <v>7</v>
      </c>
    </row>
    <row r="8" spans="1:9" ht="25.5" customHeight="1">
      <c r="A8" s="19"/>
      <c r="B8" s="20" t="s">
        <v>9</v>
      </c>
      <c r="C8" s="19"/>
      <c r="D8" s="19"/>
      <c r="E8" s="19"/>
      <c r="F8" s="19"/>
      <c r="G8" s="21"/>
    </row>
    <row r="9" spans="1:9" ht="48.6">
      <c r="A9" s="22"/>
      <c r="B9" s="23" t="s">
        <v>10</v>
      </c>
      <c r="C9" s="23" t="s">
        <v>11</v>
      </c>
      <c r="D9" s="23"/>
      <c r="E9" s="24"/>
      <c r="F9" s="25">
        <f>F10+F11+F12+F13</f>
        <v>4</v>
      </c>
      <c r="G9" s="26">
        <f>G10+G11+G12+G13</f>
        <v>0.2</v>
      </c>
      <c r="I9" s="41"/>
    </row>
    <row r="10" spans="1:9" ht="244.05" customHeight="1">
      <c r="A10" s="27" t="s">
        <v>12</v>
      </c>
      <c r="B10" s="8" t="s">
        <v>13</v>
      </c>
      <c r="C10" s="8" t="s">
        <v>14</v>
      </c>
      <c r="D10" s="28" t="s">
        <v>15</v>
      </c>
      <c r="E10" s="29" t="s">
        <v>16</v>
      </c>
      <c r="F10" s="30">
        <f>IF(E10="да",1,0)</f>
        <v>1</v>
      </c>
      <c r="G10" s="31">
        <f>IF(E10="да",0.05,IF(E10="нет",0,""))</f>
        <v>0.05</v>
      </c>
    </row>
    <row r="11" spans="1:9" ht="165" customHeight="1">
      <c r="A11" s="32" t="s">
        <v>17</v>
      </c>
      <c r="B11" s="8" t="s">
        <v>18</v>
      </c>
      <c r="C11" s="33" t="s">
        <v>19</v>
      </c>
      <c r="D11" s="28" t="s">
        <v>20</v>
      </c>
      <c r="E11" s="28" t="s">
        <v>16</v>
      </c>
      <c r="F11" s="30">
        <f>IF(E11="да",1,0)</f>
        <v>1</v>
      </c>
      <c r="G11" s="31">
        <f>IF(E11="да",0.05,IF(E11="нет",0,""))</f>
        <v>0.05</v>
      </c>
    </row>
    <row r="12" spans="1:9" ht="96" customHeight="1">
      <c r="A12" s="32" t="s">
        <v>21</v>
      </c>
      <c r="B12" s="8" t="s">
        <v>22</v>
      </c>
      <c r="C12" s="8" t="s">
        <v>23</v>
      </c>
      <c r="D12" s="28" t="s">
        <v>20</v>
      </c>
      <c r="E12" s="28" t="s">
        <v>16</v>
      </c>
      <c r="F12" s="30">
        <f>IF(E12="да",1,0)</f>
        <v>1</v>
      </c>
      <c r="G12" s="31">
        <f>IF(E12="да",0.05,IF(E12="нет",0,""))</f>
        <v>0.05</v>
      </c>
    </row>
    <row r="13" spans="1:9" ht="82.8">
      <c r="A13" s="34" t="s">
        <v>24</v>
      </c>
      <c r="B13" s="35" t="s">
        <v>25</v>
      </c>
      <c r="C13" s="35" t="s">
        <v>26</v>
      </c>
      <c r="D13" s="28" t="s">
        <v>20</v>
      </c>
      <c r="E13" s="36" t="s">
        <v>16</v>
      </c>
      <c r="F13" s="30">
        <f>IF(E13="да",1,0)</f>
        <v>1</v>
      </c>
      <c r="G13" s="31">
        <f>IF(E13="да",0.05,IF(E13="нет",0,""))</f>
        <v>0.05</v>
      </c>
    </row>
    <row r="14" spans="1:9" ht="19.5" customHeight="1">
      <c r="A14" s="22"/>
      <c r="B14" s="23" t="s">
        <v>27</v>
      </c>
      <c r="C14" s="23" t="s">
        <v>28</v>
      </c>
      <c r="D14" s="23"/>
      <c r="E14" s="37"/>
      <c r="F14" s="25">
        <f>F15+F16+F17+F18+F19</f>
        <v>4</v>
      </c>
      <c r="G14" s="26">
        <f>G15+G16+G17+G18+G19</f>
        <v>0.08</v>
      </c>
    </row>
    <row r="15" spans="1:9" ht="166.05" customHeight="1">
      <c r="A15" s="27" t="s">
        <v>29</v>
      </c>
      <c r="B15" s="8" t="s">
        <v>30</v>
      </c>
      <c r="C15" s="8" t="s">
        <v>31</v>
      </c>
      <c r="D15" s="28" t="s">
        <v>20</v>
      </c>
      <c r="E15" s="28" t="s">
        <v>16</v>
      </c>
      <c r="F15" s="30">
        <f>IF(E15="да",1,0)</f>
        <v>1</v>
      </c>
      <c r="G15" s="31">
        <f>IF(E15="да",0.02,IF(E15="нет",0,""))</f>
        <v>0.02</v>
      </c>
    </row>
    <row r="16" spans="1:9" ht="114" customHeight="1">
      <c r="A16" s="27" t="s">
        <v>32</v>
      </c>
      <c r="B16" s="8" t="s">
        <v>33</v>
      </c>
      <c r="C16" s="8" t="s">
        <v>34</v>
      </c>
      <c r="D16" s="28" t="s">
        <v>20</v>
      </c>
      <c r="E16" s="28" t="s">
        <v>35</v>
      </c>
      <c r="F16" s="30">
        <f>IF(E16="да",1,0)</f>
        <v>0</v>
      </c>
      <c r="G16" s="31">
        <f>IF(E16="да",0.02,IF(E16="нет",0,""))</f>
        <v>0</v>
      </c>
      <c r="H16" s="38"/>
      <c r="I16" s="38"/>
    </row>
    <row r="17" spans="1:11" ht="95.4" customHeight="1">
      <c r="A17" s="32" t="s">
        <v>36</v>
      </c>
      <c r="B17" s="8" t="s">
        <v>37</v>
      </c>
      <c r="C17" s="8" t="s">
        <v>38</v>
      </c>
      <c r="D17" s="28" t="s">
        <v>20</v>
      </c>
      <c r="E17" s="28" t="s">
        <v>16</v>
      </c>
      <c r="F17" s="39">
        <f>IF(E17="да",1,0)</f>
        <v>1</v>
      </c>
      <c r="G17" s="40">
        <f>IF(E17="да",0.02,IF(E17="нет",0,""))</f>
        <v>0.02</v>
      </c>
      <c r="H17" s="41"/>
    </row>
    <row r="18" spans="1:11" ht="73.2" customHeight="1">
      <c r="A18" s="32" t="s">
        <v>39</v>
      </c>
      <c r="B18" s="8" t="s">
        <v>40</v>
      </c>
      <c r="C18" s="8" t="s">
        <v>41</v>
      </c>
      <c r="D18" s="28" t="s">
        <v>20</v>
      </c>
      <c r="E18" s="28" t="s">
        <v>16</v>
      </c>
      <c r="F18" s="30">
        <f>IF(E18="да",1,0)</f>
        <v>1</v>
      </c>
      <c r="G18" s="31">
        <f>IF(E18="да",0.02,IF(E18="нет",0,""))</f>
        <v>0.02</v>
      </c>
    </row>
    <row r="19" spans="1:11" ht="96" customHeight="1">
      <c r="A19" s="32" t="s">
        <v>42</v>
      </c>
      <c r="B19" s="8" t="s">
        <v>43</v>
      </c>
      <c r="C19" s="8" t="s">
        <v>44</v>
      </c>
      <c r="D19" s="28" t="s">
        <v>20</v>
      </c>
      <c r="E19" s="28" t="s">
        <v>16</v>
      </c>
      <c r="F19" s="30">
        <f>IF(E19="да",1,0)</f>
        <v>1</v>
      </c>
      <c r="G19" s="31">
        <f>IF(E19="да",0.02,IF(E19="нет",0,""))</f>
        <v>0.02</v>
      </c>
      <c r="H19" s="41"/>
    </row>
    <row r="20" spans="1:11" ht="33.6">
      <c r="A20" s="20"/>
      <c r="B20" s="20" t="s">
        <v>45</v>
      </c>
      <c r="C20" s="20"/>
      <c r="D20" s="20"/>
      <c r="E20" s="42"/>
      <c r="F20" s="42"/>
      <c r="G20" s="43"/>
    </row>
    <row r="21" spans="1:11" ht="32.4">
      <c r="A21" s="44"/>
      <c r="B21" s="45" t="s">
        <v>46</v>
      </c>
      <c r="C21" s="44" t="s">
        <v>11</v>
      </c>
      <c r="D21" s="44"/>
      <c r="E21" s="24"/>
      <c r="F21" s="46">
        <f>F22+F23+F24+F25</f>
        <v>3</v>
      </c>
      <c r="G21" s="47">
        <f>G22+G23+G24+G25</f>
        <v>0.15</v>
      </c>
      <c r="H21" s="41"/>
    </row>
    <row r="22" spans="1:11" ht="82.8">
      <c r="A22" s="32" t="s">
        <v>47</v>
      </c>
      <c r="B22" s="8" t="s">
        <v>48</v>
      </c>
      <c r="C22" s="8" t="s">
        <v>49</v>
      </c>
      <c r="D22" s="28" t="s">
        <v>20</v>
      </c>
      <c r="E22" s="28" t="s">
        <v>16</v>
      </c>
      <c r="F22" s="30">
        <f>IF(E22="да",1,0)</f>
        <v>1</v>
      </c>
      <c r="G22" s="31">
        <f>IF(E22="да",0.05,IF(E22="нет",0,""))</f>
        <v>0.05</v>
      </c>
    </row>
    <row r="23" spans="1:11" ht="118.05" customHeight="1">
      <c r="A23" s="32" t="s">
        <v>50</v>
      </c>
      <c r="B23" s="33" t="s">
        <v>51</v>
      </c>
      <c r="C23" s="33" t="s">
        <v>52</v>
      </c>
      <c r="D23" s="28" t="s">
        <v>20</v>
      </c>
      <c r="E23" s="28" t="s">
        <v>16</v>
      </c>
      <c r="F23" s="30">
        <f>IF(E23="да",1,0)</f>
        <v>1</v>
      </c>
      <c r="G23" s="31">
        <f>IF(E23="да",0.05,IF(E23="нет",0,""))</f>
        <v>0.05</v>
      </c>
      <c r="J23" s="72"/>
      <c r="K23" s="73"/>
    </row>
    <row r="24" spans="1:11" ht="243" customHeight="1">
      <c r="A24" s="48" t="s">
        <v>53</v>
      </c>
      <c r="B24" s="8" t="s">
        <v>54</v>
      </c>
      <c r="C24" s="8" t="s">
        <v>55</v>
      </c>
      <c r="D24" s="28" t="s">
        <v>20</v>
      </c>
      <c r="E24" s="49" t="s">
        <v>35</v>
      </c>
      <c r="F24" s="30">
        <f>IF(E24="да",1,0)</f>
        <v>0</v>
      </c>
      <c r="G24" s="31">
        <f>IF(E24="да",0.05,IF(E24="нет",0,""))</f>
        <v>0</v>
      </c>
      <c r="H24" s="50"/>
      <c r="I24" s="41"/>
    </row>
    <row r="25" spans="1:11" ht="142.80000000000001" customHeight="1">
      <c r="A25" s="32" t="s">
        <v>56</v>
      </c>
      <c r="B25" s="35" t="s">
        <v>57</v>
      </c>
      <c r="C25" s="35" t="s">
        <v>58</v>
      </c>
      <c r="D25" s="28" t="s">
        <v>59</v>
      </c>
      <c r="E25" s="28" t="s">
        <v>16</v>
      </c>
      <c r="F25" s="30">
        <f>IF(E25="да",1,0)</f>
        <v>1</v>
      </c>
      <c r="G25" s="31">
        <f>IF(E25="да",0.05,IF(E25="нет",0,""))</f>
        <v>0.05</v>
      </c>
    </row>
    <row r="26" spans="1:11" ht="16.2">
      <c r="A26" s="51"/>
      <c r="B26" s="23" t="s">
        <v>60</v>
      </c>
      <c r="C26" s="22" t="s">
        <v>61</v>
      </c>
      <c r="D26" s="51"/>
      <c r="E26" s="24"/>
      <c r="F26" s="52">
        <f>F27+F28</f>
        <v>1.75</v>
      </c>
      <c r="G26" s="26">
        <f>G27+G28</f>
        <v>0.4375</v>
      </c>
    </row>
    <row r="27" spans="1:11" ht="261" customHeight="1">
      <c r="A27" s="32" t="s">
        <v>62</v>
      </c>
      <c r="B27" s="8" t="s">
        <v>63</v>
      </c>
      <c r="C27" s="8" t="s">
        <v>64</v>
      </c>
      <c r="D27" s="28" t="s">
        <v>20</v>
      </c>
      <c r="E27" s="53">
        <v>0.75</v>
      </c>
      <c r="F27" s="53">
        <f>E27</f>
        <v>0.75</v>
      </c>
      <c r="G27" s="54">
        <f>(F27*25)/100</f>
        <v>0.1875</v>
      </c>
    </row>
    <row r="28" spans="1:11" ht="258" customHeight="1">
      <c r="A28" s="32" t="s">
        <v>65</v>
      </c>
      <c r="B28" s="8" t="s">
        <v>66</v>
      </c>
      <c r="C28" s="8" t="s">
        <v>67</v>
      </c>
      <c r="D28" s="28" t="s">
        <v>20</v>
      </c>
      <c r="E28" s="53">
        <f>(E29+E30+E31)/3</f>
        <v>1</v>
      </c>
      <c r="F28" s="55">
        <f>E28</f>
        <v>1</v>
      </c>
      <c r="G28" s="56">
        <f>(F28*25)/100</f>
        <v>0.25</v>
      </c>
      <c r="H28" s="41"/>
      <c r="I28" s="74"/>
      <c r="J28" s="74"/>
    </row>
    <row r="29" spans="1:11" ht="199.95" customHeight="1">
      <c r="A29" s="57"/>
      <c r="B29" s="58"/>
      <c r="C29" s="8" t="s">
        <v>68</v>
      </c>
      <c r="D29" s="59" t="s">
        <v>20</v>
      </c>
      <c r="E29" s="53">
        <v>1</v>
      </c>
      <c r="F29" s="55" t="s">
        <v>69</v>
      </c>
      <c r="G29" s="56" t="s">
        <v>69</v>
      </c>
    </row>
    <row r="30" spans="1:11" ht="74.400000000000006" customHeight="1">
      <c r="A30" s="57"/>
      <c r="B30" s="58"/>
      <c r="C30" s="8" t="s">
        <v>70</v>
      </c>
      <c r="D30" s="58" t="s">
        <v>20</v>
      </c>
      <c r="E30" s="53">
        <v>1</v>
      </c>
      <c r="F30" s="55" t="s">
        <v>69</v>
      </c>
      <c r="G30" s="56" t="s">
        <v>69</v>
      </c>
    </row>
    <row r="31" spans="1:11" ht="203.4" customHeight="1">
      <c r="A31" s="48"/>
      <c r="B31" s="60"/>
      <c r="C31" s="61" t="s">
        <v>71</v>
      </c>
      <c r="D31" s="58" t="s">
        <v>20</v>
      </c>
      <c r="E31" s="53">
        <v>1</v>
      </c>
      <c r="F31" s="55" t="s">
        <v>69</v>
      </c>
      <c r="G31" s="56" t="s">
        <v>69</v>
      </c>
    </row>
    <row r="32" spans="1:11" ht="15.6">
      <c r="A32" s="62"/>
      <c r="B32" s="62"/>
      <c r="C32" s="63" t="s">
        <v>72</v>
      </c>
      <c r="D32" s="64" t="s">
        <v>73</v>
      </c>
      <c r="E32" s="65" t="s">
        <v>73</v>
      </c>
      <c r="F32" s="66">
        <f>F9+F14+F21+F26</f>
        <v>12.75</v>
      </c>
      <c r="G32" s="66">
        <f>(G9+G14+G21+G26)*100</f>
        <v>86.75</v>
      </c>
    </row>
    <row r="33" spans="1:7">
      <c r="A33" s="15"/>
      <c r="B33" s="15"/>
      <c r="C33" s="67"/>
      <c r="D33" s="15"/>
      <c r="E33" s="68"/>
      <c r="F33" s="69"/>
      <c r="G33" s="70"/>
    </row>
    <row r="34" spans="1:7">
      <c r="A34" s="15"/>
      <c r="B34" s="15" t="s">
        <v>74</v>
      </c>
      <c r="C34" s="67"/>
      <c r="D34" s="15"/>
      <c r="E34" s="68"/>
      <c r="F34" s="69"/>
      <c r="G34" s="70"/>
    </row>
    <row r="35" spans="1:7" ht="15" customHeight="1">
      <c r="A35" s="71"/>
      <c r="B35" s="77"/>
      <c r="C35" s="77"/>
      <c r="D35" s="77"/>
      <c r="E35" s="77"/>
      <c r="F35" s="77"/>
      <c r="G35" s="77"/>
    </row>
    <row r="36" spans="1:7" ht="31.95" customHeight="1">
      <c r="A36" s="71"/>
      <c r="B36" s="77" t="s">
        <v>75</v>
      </c>
      <c r="C36" s="77"/>
      <c r="D36" s="77"/>
      <c r="E36" s="77"/>
      <c r="F36" s="77"/>
      <c r="G36" s="77"/>
    </row>
    <row r="37" spans="1:7" ht="43.2" customHeight="1">
      <c r="A37" s="78" t="s">
        <v>76</v>
      </c>
      <c r="B37" s="79"/>
      <c r="C37" s="80"/>
      <c r="D37" s="81" t="s">
        <v>77</v>
      </c>
      <c r="E37" s="82"/>
      <c r="F37" s="82"/>
      <c r="G37" s="83"/>
    </row>
    <row r="38" spans="1:7" ht="18" customHeight="1">
      <c r="A38" s="84"/>
      <c r="B38" s="85"/>
      <c r="C38" s="85"/>
      <c r="D38" s="85"/>
      <c r="E38" s="85"/>
      <c r="F38" s="85"/>
      <c r="G38" s="85"/>
    </row>
  </sheetData>
  <autoFilter ref="A7:I32"/>
  <mergeCells count="7">
    <mergeCell ref="A38:G38"/>
    <mergeCell ref="D2:G2"/>
    <mergeCell ref="A4:G4"/>
    <mergeCell ref="B35:G35"/>
    <mergeCell ref="B36:G36"/>
    <mergeCell ref="A37:C37"/>
    <mergeCell ref="D37:G37"/>
  </mergeCells>
  <pageMargins left="0.78740157480314998" right="0.59055118110236204" top="0.55118110236220497" bottom="0.15748031496063" header="0.31496062992126" footer="0.31496062992126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view="pageBreakPreview" topLeftCell="A6" zoomScale="115" zoomScaleNormal="100" workbookViewId="0">
      <selection activeCell="B9" sqref="B9"/>
    </sheetView>
  </sheetViews>
  <sheetFormatPr defaultColWidth="9.109375" defaultRowHeight="14.4"/>
  <cols>
    <col min="1" max="1" width="14" style="1" customWidth="1"/>
    <col min="2" max="2" width="27.88671875" style="1" customWidth="1"/>
    <col min="3" max="3" width="16.88671875" style="1" customWidth="1"/>
    <col min="4" max="4" width="14.6640625" style="1" customWidth="1"/>
    <col min="5" max="5" width="9.88671875" style="1" customWidth="1"/>
    <col min="6" max="6" width="19.109375" style="1" customWidth="1"/>
    <col min="7" max="7" width="11.6640625" style="1" customWidth="1"/>
    <col min="8" max="8" width="11.44140625" style="1" customWidth="1"/>
    <col min="9" max="16384" width="9.109375" style="1"/>
  </cols>
  <sheetData>
    <row r="1" spans="1:6" ht="15.6">
      <c r="B1" s="2"/>
      <c r="C1" s="75" t="s">
        <v>78</v>
      </c>
      <c r="D1" s="75"/>
      <c r="E1" s="75"/>
      <c r="F1" s="75"/>
    </row>
    <row r="2" spans="1:6" ht="15" customHeight="1">
      <c r="D2" s="86"/>
      <c r="E2" s="86"/>
      <c r="F2" s="86"/>
    </row>
    <row r="3" spans="1:6" ht="15" customHeight="1">
      <c r="B3" s="3"/>
      <c r="D3" s="4"/>
      <c r="E3" s="4"/>
      <c r="F3" s="4"/>
    </row>
    <row r="4" spans="1:6" ht="27.6">
      <c r="A4" s="76" t="s">
        <v>79</v>
      </c>
      <c r="B4" s="76"/>
      <c r="C4" s="76"/>
      <c r="D4" s="76"/>
      <c r="E4" s="76"/>
      <c r="F4" s="76"/>
    </row>
    <row r="5" spans="1:6" ht="8.25" customHeight="1"/>
    <row r="6" spans="1:6" ht="50.25" customHeight="1">
      <c r="A6" s="5" t="s">
        <v>80</v>
      </c>
      <c r="B6" s="5" t="s">
        <v>81</v>
      </c>
      <c r="C6" s="87" t="s">
        <v>82</v>
      </c>
      <c r="D6" s="88"/>
      <c r="E6" s="88"/>
      <c r="F6" s="89"/>
    </row>
    <row r="7" spans="1:6" ht="52.5" customHeight="1">
      <c r="A7" s="6" t="s">
        <v>83</v>
      </c>
      <c r="B7" s="7" t="s">
        <v>84</v>
      </c>
      <c r="C7" s="90" t="s">
        <v>85</v>
      </c>
      <c r="D7" s="90"/>
      <c r="E7" s="90"/>
      <c r="F7" s="90"/>
    </row>
    <row r="8" spans="1:6" ht="114.6" customHeight="1">
      <c r="A8" s="9" t="s">
        <v>86</v>
      </c>
      <c r="B8" s="10" t="s">
        <v>87</v>
      </c>
      <c r="C8" s="91" t="s">
        <v>88</v>
      </c>
      <c r="D8" s="91"/>
      <c r="E8" s="91"/>
      <c r="F8" s="91"/>
    </row>
    <row r="9" spans="1:6" ht="137.25" customHeight="1">
      <c r="A9" s="9" t="s">
        <v>89</v>
      </c>
      <c r="B9" s="10" t="s">
        <v>90</v>
      </c>
      <c r="C9" s="91" t="s">
        <v>91</v>
      </c>
      <c r="D9" s="91"/>
      <c r="E9" s="91"/>
      <c r="F9" s="91"/>
    </row>
    <row r="10" spans="1:6" ht="108" customHeight="1">
      <c r="A10" s="9" t="s">
        <v>92</v>
      </c>
      <c r="B10" s="10" t="s">
        <v>93</v>
      </c>
      <c r="C10" s="91" t="s">
        <v>94</v>
      </c>
      <c r="D10" s="91"/>
      <c r="E10" s="91"/>
      <c r="F10" s="91"/>
    </row>
    <row r="11" spans="1:6" ht="109.5" customHeight="1">
      <c r="A11" s="9" t="s">
        <v>95</v>
      </c>
      <c r="B11" s="10" t="s">
        <v>96</v>
      </c>
      <c r="C11" s="91" t="s">
        <v>97</v>
      </c>
      <c r="D11" s="91"/>
      <c r="E11" s="91"/>
      <c r="F11" s="91"/>
    </row>
    <row r="12" spans="1:6" ht="14.25" customHeight="1">
      <c r="A12" s="11"/>
      <c r="B12" s="12"/>
      <c r="C12" s="13"/>
      <c r="D12" s="13"/>
      <c r="E12" s="13"/>
      <c r="F12" s="13"/>
    </row>
    <row r="13" spans="1:6" ht="42.75" customHeight="1">
      <c r="A13" s="92" t="s">
        <v>98</v>
      </c>
      <c r="B13" s="92"/>
      <c r="C13" s="92"/>
      <c r="D13" s="92"/>
      <c r="E13" s="92"/>
      <c r="F13" s="92"/>
    </row>
    <row r="14" spans="1:6" ht="34.5" customHeight="1">
      <c r="A14" s="92" t="s">
        <v>99</v>
      </c>
      <c r="B14" s="92"/>
      <c r="C14" s="92"/>
      <c r="D14" s="92"/>
      <c r="E14" s="92"/>
      <c r="F14" s="92"/>
    </row>
  </sheetData>
  <mergeCells count="11">
    <mergeCell ref="A14:F14"/>
    <mergeCell ref="C8:F8"/>
    <mergeCell ref="C9:F9"/>
    <mergeCell ref="C10:F10"/>
    <mergeCell ref="C11:F11"/>
    <mergeCell ref="A13:F13"/>
    <mergeCell ref="C1:F1"/>
    <mergeCell ref="D2:F2"/>
    <mergeCell ref="A4:F4"/>
    <mergeCell ref="C6:F6"/>
    <mergeCell ref="C7:F7"/>
  </mergeCells>
  <pageMargins left="0.78740157480314998" right="0.59055118110236204" top="0.55118110236220497" bottom="0.15748031496063" header="0.31496062992126" footer="0.3149606299212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2024-02-14T09:23:00Z</cp:lastPrinted>
  <dcterms:created xsi:type="dcterms:W3CDTF">2016-01-22T12:00:00Z</dcterms:created>
  <dcterms:modified xsi:type="dcterms:W3CDTF">2025-03-18T09:33:03Z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F7B7070C5E374E218D3328D0AC559B24_13</vt:lpwstr>
  </property>
  <property fmtid="{D5CDD505-2E9C-101B-9397-08002B2CF9AE}" pid="3" name="KSOProductBuildVer">
    <vt:lpwstr>1049-12.2.0.19805</vt:lpwstr>
  </property>
</Properties>
</file>