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Документ" sheetId="2" r:id="rId1"/>
  </sheets>
  <definedNames>
    <definedName name="_xlnm._FilterDatabase" localSheetId="0" hidden="1">Документ!$A$1:$C$126</definedName>
    <definedName name="_xlnm.Print_Titles" localSheetId="0">Документ!$5:$5</definedName>
    <definedName name="_xlnm.Print_Area" localSheetId="0">Документ!$A$1:$C$128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4" i="2"/>
  <c r="C116"/>
  <c r="C103"/>
  <c r="C57" l="1"/>
  <c r="C12" l="1"/>
  <c r="C45"/>
  <c r="C37"/>
  <c r="C31"/>
  <c r="C33"/>
  <c r="C6" l="1"/>
  <c r="C10" l="1"/>
  <c r="C126" s="1"/>
  <c r="C43"/>
</calcChain>
</file>

<file path=xl/sharedStrings.xml><?xml version="1.0" encoding="utf-8"?>
<sst xmlns="http://schemas.openxmlformats.org/spreadsheetml/2006/main" count="235" uniqueCount="193">
  <si>
    <t>1</t>
  </si>
  <si>
    <t>2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</si>
  <si>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</si>
  <si>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</si>
  <si>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</si>
  <si>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</si>
  <si>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</si>
  <si>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</si>
  <si>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</si>
  <si>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</si>
  <si>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</si>
  <si>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</si>
  <si>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</si>
  <si>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</si>
  <si>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Невыясненные поступления, зачисляемые в бюджеты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</si>
  <si>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</si>
  <si>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048 Федеральная служба по надзору в сфере природопользования</t>
  </si>
  <si>
    <t>081 Управление Федеральной службы по ветеринарному и фитосанитарному надзору по Республике Коми</t>
  </si>
  <si>
    <t>182 Федеральная налоговая служба</t>
  </si>
  <si>
    <t>852 Министерство природных ресурсов и охраны окружающей среды Республики Коми</t>
  </si>
  <si>
    <t>875 Министерство образования, науки и молодежной политики Республики Коми</t>
  </si>
  <si>
    <t>890 Министерство юстиции Республики Коми</t>
  </si>
  <si>
    <t>923 Администрация муниципального района "Сыктывдинский" Республики Коми</t>
  </si>
  <si>
    <t>Наименование главного администратора доходов бюджетов муниципального района, кода классификации доходов бюджета</t>
  </si>
  <si>
    <t>Кассовое исполнение</t>
  </si>
  <si>
    <t>Тыс.руб.</t>
  </si>
  <si>
    <t>ВСЕГО ДОХОДОВ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</si>
  <si>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</si>
  <si>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</si>
  <si>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</si>
  <si>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1 12 01 041 01 0000 120</t>
  </si>
  <si>
    <t xml:space="preserve">Плата за размещение отходов производства 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</si>
  <si>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</si>
  <si>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</si>
  <si>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1 03 02 231 01 0000 110</t>
  </si>
  <si>
    <t>1 03 02 241 01 0000 110</t>
  </si>
  <si>
    <t>1 03 02 251 01 0000 110</t>
  </si>
  <si>
    <t>1 03 02 261 01 0000 110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</si>
  <si>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</si>
  <si>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</si>
  <si>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</si>
  <si>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</si>
  <si>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</si>
  <si>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 xml:space="preserve">Налог на доходы физических лиц в виде фиксированных авансовых платежей с доходов, полученных физическими лицами являющимися иностранными гражданами, осуществлеющими трудовую деятельность на основании татента в соответствии со статьей 227 1 Налогового кодекса Российской Федерации </t>
  </si>
  <si>
    <t>1 01 02 080 01 0000 110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</si>
  <si>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</si>
  <si>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</si>
  <si>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</si>
  <si>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</si>
  <si>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</si>
  <si>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</si>
  <si>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</si>
  <si>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1 05 02 010 02 0000 110</t>
  </si>
  <si>
    <t>Единый налог на вмененный доход для отдельных видов деятельности</t>
  </si>
  <si>
    <t>1 05 03 010 01 0000 110</t>
  </si>
  <si>
    <t>Единый сельскохозяйственный налог</t>
  </si>
  <si>
    <t>1 05 04 020 02 0000 110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</si>
  <si>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</si>
  <si>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</si>
  <si>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</si>
  <si>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1 16 01 203 01 0000 140</t>
  </si>
  <si>
    <t>1 16 01 173 01 0000 140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</si>
  <si>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</si>
  <si>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</si>
  <si>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</si>
  <si>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</si>
  <si>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</si>
  <si>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</si>
  <si>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</si>
  <si>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</si>
  <si>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</si>
  <si>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</si>
  <si>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</si>
  <si>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</si>
  <si>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</si>
  <si>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</si>
  <si>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</si>
  <si>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</si>
  <si>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1 11 05 013 05 0000 120</t>
  </si>
  <si>
    <t>1 11 05 025 05 0000 120</t>
  </si>
  <si>
    <t>1 11 05 035 05 0000 120</t>
  </si>
  <si>
    <t>1 11 05 075 05 0000 120</t>
  </si>
  <si>
    <t>1 11 09 045 05 0000 120</t>
  </si>
  <si>
    <t>1 14 06 013 05 0000 430</t>
  </si>
  <si>
    <t>1 14 06 313 05 0000 430</t>
  </si>
  <si>
    <t>1 14 06 325 05 0000 430</t>
  </si>
  <si>
    <t>1 17 01 050 05 0000 180</t>
  </si>
  <si>
    <t>1 16 10 100 05 0000 140</t>
  </si>
  <si>
    <t>1 12 01 010 01 0000 120</t>
  </si>
  <si>
    <t>1 16 10 032 05 0000 140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</si>
  <si>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</si>
  <si>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1 17 05 050 05 0000 180</t>
  </si>
  <si>
    <t>Прочие неналоговые доходы бюджетов муниципальных районов</t>
  </si>
  <si>
    <t>1 16 09 040 05 0000 140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</si>
  <si>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</si>
  <si>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Прочие доходы от компенсации затрат бюджетов муниципальных районов</t>
  </si>
  <si>
    <t>1 13 02 995 05 0000 130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</si>
  <si>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</si>
  <si>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1 16 11 0500 01 0000 140</t>
  </si>
  <si>
    <t>1 16 07 010 05 0000 140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</si>
  <si>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</si>
  <si>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1 14 02 053 05 0000 410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</si>
  <si>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</si>
  <si>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1 01 02 130 01 0000 110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</si>
  <si>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</si>
  <si>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</si>
  <si>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1 09 07 033 05 0000 110</t>
  </si>
  <si>
    <t>1 16 10 031 05 0000 140</t>
  </si>
  <si>
    <t>1 01 02 140 01 0000 110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</si>
  <si>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</si>
  <si>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879 Министерство цифрового развития, связи и массовых коммуникаций Республики Коми</t>
  </si>
  <si>
    <t>Государственная пошлина за выдачу разрешения на установку рекламной конструкции</t>
  </si>
  <si>
    <t>1 16 11 050 01 0000 140</t>
  </si>
  <si>
    <t>188 Министерство внутренних дел Российской Федерации</t>
  </si>
  <si>
    <t>1 16 01 093 01 0000 140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</si>
  <si>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управления,налогаемые мировыми судьями,комиссиями по делам несовершеннолетних и защите их прав</t>
  </si>
  <si>
    <t>1 08 07 150 01 0000 110</t>
  </si>
  <si>
    <t>1 16 01 133 01 0000 140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</si>
  <si>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</si>
  <si>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</si>
  <si>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975 Управление образования администрации муниципального района "Сыктывдинский" Республики Коми</t>
  </si>
  <si>
    <t>1 17 15 030 05 0000 180</t>
  </si>
  <si>
    <t>Инициативные платежи,зачисляемые в бюджеты муниципальных районов</t>
  </si>
  <si>
    <t>1 14 13 050 05 0000 410</t>
  </si>
  <si>
    <t>Доходы от приватизации имущества ,находящегося в собстсвенности муниципальных районов, в части приватизации нефинансовых активов имущества казны.</t>
  </si>
  <si>
    <t>1 16 01 084 01 0000 140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</si>
  <si>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</si>
  <si>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</si>
  <si>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</si>
  <si>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</si>
  <si>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</si>
  <si>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</si>
  <si>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</si>
  <si>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</si>
  <si>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</si>
  <si>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</si>
  <si>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межбюджетные трансферты, передаваемые бюджетам муниципальных районов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</si>
  <si>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</si>
  <si>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Прочие безвозмездные поступления в бюджеты муниципальных районов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</si>
  <si>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</si>
  <si>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2 02 40 014 05 0000 150</t>
  </si>
  <si>
    <t>905 Контрольно-счетная палата муниципального района "Сыктывдинский" Республики Коми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</si>
  <si>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</si>
  <si>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развитие сети учреждений культурно-досугового типа</t>
  </si>
  <si>
    <t>Субсидии бюджетам муниципальных районов на поддержку отрасли культуры</t>
  </si>
  <si>
    <t>Межбюджетные трансферты, передаваемые бюджетам муниципальных районов на создание модельных муниципальных библиотек</t>
  </si>
  <si>
    <t>Доходы бюджетов муниципальных районов от возврата бюджетными учреждениями остатков субсидий прошлых лет</t>
  </si>
  <si>
    <t>956 Управление культуры администрации муниципального района "Сыктывдинский" Республики Коми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</si>
  <si>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</si>
  <si>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модернизации школьных систем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</si>
  <si>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</si>
  <si>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субвенции бюджетам муниципальных районов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</si>
  <si>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</si>
  <si>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</si>
  <si>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</si>
  <si>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</si>
  <si>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</si>
  <si>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</si>
  <si>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992 Управление финансов администрации муниципального района "Сыктывдинский" Республики Коми</t>
  </si>
  <si>
    <t>2 19 35 135 05 0000 150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</si>
  <si>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из бюджетов муниципальных районов</t>
  </si>
  <si>
    <t>2 19 35 176 05 0000 150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</si>
  <si>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Федерации", из бюджетов муниципальных районов</t>
  </si>
  <si>
    <t>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</si>
  <si>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</si>
  <si>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2 02 20 077 05 0000 150</t>
  </si>
  <si>
    <t>2 02 20 299 05 0000 150</t>
  </si>
  <si>
    <t>2 02 20 302 05 0000 150</t>
  </si>
  <si>
    <t>2 02 27 576 05 0000 150</t>
  </si>
  <si>
    <t>2 02 29 999 05 0000 150</t>
  </si>
  <si>
    <t>2 02 30 024 05 0000 150</t>
  </si>
  <si>
    <t>2 02 35 082 05 0000 150</t>
  </si>
  <si>
    <t>2 02 35 120 05 0000 150</t>
  </si>
  <si>
    <t>2 02 49 999 05 0000 150</t>
  </si>
  <si>
    <t>2 07 05 010 05 0000 150</t>
  </si>
  <si>
    <t>2 07 05 030 05 0000 150</t>
  </si>
  <si>
    <t>2 02 25 467 05 0000 150</t>
  </si>
  <si>
    <t>2 02 25 513 05 0000 150</t>
  </si>
  <si>
    <t>2 02 25 519 05 0000 150</t>
  </si>
  <si>
    <t>2 02 45 454 05 0000 150</t>
  </si>
  <si>
    <t>2 18 05 010 05 0000 150</t>
  </si>
  <si>
    <t>2 02 25 304 05 0000 150</t>
  </si>
  <si>
    <t>2 02 25 750 05 0000 150</t>
  </si>
  <si>
    <t>2 02 30 029 05 0000 150</t>
  </si>
  <si>
    <t>2 02 39 999 05 0000 150</t>
  </si>
  <si>
    <t>2 02 45 179 05 0000 150</t>
  </si>
  <si>
    <t>2 02 45 303 05 0000 150</t>
  </si>
  <si>
    <t>2 02 15 001 05 0000 150</t>
  </si>
  <si>
    <t>2 02 15 002 05 0000 150</t>
  </si>
  <si>
    <t>2 02 19 999 05 0000 150</t>
  </si>
  <si>
    <t>2 18 60 010 05 0000 150</t>
  </si>
  <si>
    <t xml:space="preserve">                      Приложение 1                                                                                                                                 к постановлению администрации муниципального района                                                  "Сыктывдинский"  Республики Коми                                                                                                                                      от 30 октября 2023 года № 10/1709  </t>
  </si>
  <si>
    <t xml:space="preserve">Доходы бюджета муниципального района "Сыктывдинский"  Республики Коми  за 9 месяцев 2023 году по кодам классификации доходов бюджета 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</si>
</sst>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#,##0.0"/>
    <numFmt numFmtId="166" formatCode="?"/>
    <numFmt numFmtId="167" formatCode="_-* #,##0.00_р_._-;\-* #,##0.00_р_._-;_-* &quot;-&quot;??_р_._-;_-@_-"/>
    <numFmt numFmtId="168" formatCode="_-* #,##0.0_р_._-;\-* #,##0.0_р_._-;_-* &quot;-&quot;??_р_._-;_-@_-"/>
    <numFmt numFmtId="169" formatCode="_-* #,##0.0\ _₽_-;\-* #,##0.0\ _₽_-;_-* &quot;-&quot;?\ _₽_-;_-@_-"/>
    <numFmt numFmtId="170" formatCode="0.0"/>
  </numFmts>
  <fonts count="18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8.5"/>
      <name val="MS Sans Serif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0"/>
      <color rgb="FF000000"/>
      <name val="Arial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2" borderId="3">
      <alignment horizontal="center" vertical="top" shrinkToFit="1"/>
    </xf>
    <xf numFmtId="0" fontId="2" fillId="2" borderId="4">
      <alignment horizontal="left" vertical="top" wrapText="1"/>
    </xf>
    <xf numFmtId="49" fontId="2" fillId="2" borderId="4">
      <alignment horizontal="center" vertical="top" shrinkToFit="1"/>
    </xf>
    <xf numFmtId="165" fontId="2" fillId="2" borderId="5">
      <alignment horizontal="right" vertical="top" shrinkToFit="1"/>
    </xf>
    <xf numFmtId="49" fontId="3" fillId="0" borderId="3">
      <alignment horizontal="center" vertical="top" shrinkToFit="1"/>
    </xf>
    <xf numFmtId="0" fontId="1" fillId="0" borderId="4">
      <alignment horizontal="left" vertical="top" wrapText="1"/>
    </xf>
    <xf numFmtId="49" fontId="1" fillId="0" borderId="4">
      <alignment horizontal="center" vertical="top" shrinkToFit="1"/>
    </xf>
    <xf numFmtId="165" fontId="4" fillId="0" borderId="5">
      <alignment horizontal="right" vertical="top" shrinkToFit="1"/>
    </xf>
    <xf numFmtId="0" fontId="5" fillId="3" borderId="6"/>
    <xf numFmtId="165" fontId="5" fillId="3" borderId="7">
      <alignment horizontal="right" shrinkToFit="1"/>
    </xf>
    <xf numFmtId="0" fontId="1" fillId="0" borderId="8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5" fillId="3" borderId="7">
      <alignment horizontal="right" shrinkToFit="1"/>
    </xf>
    <xf numFmtId="4" fontId="2" fillId="2" borderId="5">
      <alignment horizontal="right" vertical="top" shrinkToFit="1"/>
    </xf>
    <xf numFmtId="4" fontId="4" fillId="0" borderId="5">
      <alignment horizontal="right" vertical="top" shrinkToFit="1"/>
    </xf>
    <xf numFmtId="164" fontId="6" fillId="0" borderId="0" applyFont="0" applyFill="0" applyBorder="0" applyAlignment="0" applyProtection="0"/>
    <xf numFmtId="0" fontId="12" fillId="0" borderId="4">
      <alignment horizontal="left" vertical="top" wrapText="1"/>
    </xf>
    <xf numFmtId="0" fontId="12" fillId="0" borderId="4">
      <alignment horizontal="left" vertical="top" wrapText="1"/>
    </xf>
    <xf numFmtId="0" fontId="12" fillId="0" borderId="4">
      <alignment horizontal="left" vertical="top" wrapText="1"/>
    </xf>
    <xf numFmtId="4" fontId="1" fillId="0" borderId="5">
      <alignment horizontal="right" vertical="top" shrinkToFit="1"/>
    </xf>
    <xf numFmtId="4" fontId="1" fillId="0" borderId="5">
      <alignment horizontal="right" vertical="top" shrinkToFit="1"/>
    </xf>
    <xf numFmtId="4" fontId="12" fillId="0" borderId="5">
      <alignment horizontal="right" vertical="top" shrinkToFit="1"/>
    </xf>
    <xf numFmtId="49" fontId="3" fillId="0" borderId="3">
      <alignment horizontal="center" vertical="top" shrinkToFit="1"/>
    </xf>
    <xf numFmtId="49" fontId="12" fillId="0" borderId="4">
      <alignment horizontal="center" vertical="top" shrinkToFit="1"/>
    </xf>
    <xf numFmtId="49" fontId="12" fillId="0" borderId="4">
      <alignment horizontal="center" vertical="top" shrinkToFit="1"/>
    </xf>
    <xf numFmtId="0" fontId="12" fillId="0" borderId="4">
      <alignment horizontal="left" vertical="top" wrapText="1"/>
    </xf>
    <xf numFmtId="0" fontId="13" fillId="0" borderId="1"/>
    <xf numFmtId="167" fontId="13" fillId="0" borderId="1" applyFont="0" applyFill="0" applyBorder="0" applyAlignment="0" applyProtection="0"/>
    <xf numFmtId="164" fontId="16" fillId="2" borderId="5">
      <alignment horizontal="right" vertical="top" shrinkToFit="1"/>
    </xf>
    <xf numFmtId="49" fontId="1" fillId="0" borderId="4">
      <alignment horizontal="center" vertical="top" shrinkToFit="1"/>
    </xf>
    <xf numFmtId="0" fontId="1" fillId="0" borderId="4">
      <alignment horizontal="left" vertical="top" wrapText="1"/>
    </xf>
    <xf numFmtId="164" fontId="1" fillId="0" borderId="5">
      <alignment horizontal="right" vertical="top" shrinkToFit="1"/>
    </xf>
  </cellStyleXfs>
  <cellXfs count="84">
    <xf numFmtId="0" fontId="0" fillId="0" borderId="0" xfId="0"/>
    <xf numFmtId="0" fontId="0" fillId="0" borderId="0" xfId="0" applyProtection="1">
      <protection locked="0"/>
    </xf>
    <xf numFmtId="0" fontId="8" fillId="0" borderId="1" xfId="0" applyFont="1" applyBorder="1" applyAlignment="1" applyProtection="1">
      <alignment wrapText="1"/>
    </xf>
    <xf numFmtId="0" fontId="11" fillId="0" borderId="10" xfId="1" applyFont="1" applyBorder="1" applyAlignment="1">
      <alignment vertical="top" wrapText="1"/>
    </xf>
    <xf numFmtId="0" fontId="9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69" fontId="0" fillId="0" borderId="0" xfId="0" applyNumberFormat="1" applyProtection="1">
      <protection locked="0"/>
    </xf>
    <xf numFmtId="0" fontId="0" fillId="4" borderId="0" xfId="0" applyFill="1" applyProtection="1">
      <protection locked="0"/>
    </xf>
    <xf numFmtId="0" fontId="14" fillId="0" borderId="0" xfId="0" applyFont="1" applyProtection="1"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 applyProtection="1">
      <protection locked="0"/>
    </xf>
    <xf numFmtId="0" fontId="11" fillId="4" borderId="1" xfId="13" applyNumberFormat="1" applyFont="1" applyFill="1" applyBorder="1" applyProtection="1"/>
    <xf numFmtId="169" fontId="0" fillId="4" borderId="0" xfId="0" applyNumberFormat="1" applyFill="1" applyProtection="1">
      <protection locked="0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165" fontId="0" fillId="4" borderId="0" xfId="0" applyNumberFormat="1" applyFill="1" applyProtection="1">
      <protection locked="0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165" fontId="7" fillId="4" borderId="9" xfId="6" applyNumberFormat="1" applyFont="1" applyFill="1" applyBorder="1" applyAlignment="1" applyProtection="1">
      <alignment horizontal="center" vertical="center" shrinkToFit="1"/>
    </xf>
    <xf numFmtId="49" fontId="9" fillId="4" borderId="9" xfId="0" applyNumberFormat="1" applyFont="1" applyFill="1" applyBorder="1" applyAlignment="1">
      <alignment horizontal="center" vertical="top" wrapText="1"/>
    </xf>
    <xf numFmtId="49" fontId="9" fillId="4" borderId="9" xfId="0" applyNumberFormat="1" applyFont="1" applyFill="1" applyBorder="1" applyAlignment="1">
      <alignment horizontal="left" vertical="center" wrapText="1"/>
    </xf>
    <xf numFmtId="165" fontId="9" fillId="4" borderId="9" xfId="10" applyNumberFormat="1" applyFont="1" applyFill="1" applyBorder="1" applyAlignment="1" applyProtection="1">
      <alignment horizontal="center" vertical="center" shrinkToFit="1"/>
    </xf>
    <xf numFmtId="0" fontId="9" fillId="4" borderId="9" xfId="24" quotePrefix="1" applyFont="1" applyFill="1" applyBorder="1" applyAlignment="1">
      <alignment horizontal="left" vertical="top" wrapText="1"/>
    </xf>
    <xf numFmtId="166" fontId="9" fillId="4" borderId="9" xfId="0" applyNumberFormat="1" applyFont="1" applyFill="1" applyBorder="1" applyAlignment="1">
      <alignment horizontal="left" vertical="center" wrapText="1"/>
    </xf>
    <xf numFmtId="165" fontId="9" fillId="4" borderId="11" xfId="10" applyNumberFormat="1" applyFont="1" applyFill="1" applyBorder="1" applyAlignment="1" applyProtection="1">
      <alignment horizontal="center" vertical="center" shrinkToFit="1"/>
    </xf>
    <xf numFmtId="49" fontId="9" fillId="4" borderId="11" xfId="0" applyNumberFormat="1" applyFont="1" applyFill="1" applyBorder="1" applyAlignment="1">
      <alignment horizontal="center" vertical="top" wrapText="1"/>
    </xf>
    <xf numFmtId="0" fontId="9" fillId="4" borderId="9" xfId="26" applyFont="1" applyFill="1" applyBorder="1">
      <alignment horizontal="left" vertical="top" wrapText="1"/>
    </xf>
    <xf numFmtId="0" fontId="11" fillId="4" borderId="4" xfId="26" applyFont="1" applyFill="1">
      <alignment horizontal="left" vertical="top" wrapText="1"/>
    </xf>
    <xf numFmtId="0" fontId="9" fillId="4" borderId="9" xfId="25" quotePrefix="1" applyFont="1" applyFill="1" applyBorder="1">
      <alignment horizontal="left" vertical="top" wrapText="1"/>
    </xf>
    <xf numFmtId="0" fontId="9" fillId="4" borderId="9" xfId="8" quotePrefix="1" applyNumberFormat="1" applyFont="1" applyFill="1" applyBorder="1" applyProtection="1">
      <alignment horizontal="left" vertical="top" wrapText="1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left" vertical="center" wrapText="1"/>
    </xf>
    <xf numFmtId="165" fontId="9" fillId="4" borderId="9" xfId="29" applyNumberFormat="1" applyFont="1" applyFill="1" applyBorder="1" applyAlignment="1">
      <alignment horizontal="center" vertical="center" shrinkToFit="1"/>
    </xf>
    <xf numFmtId="165" fontId="9" fillId="4" borderId="9" xfId="28" applyNumberFormat="1" applyFont="1" applyFill="1" applyBorder="1" applyAlignment="1">
      <alignment horizontal="center" vertical="center" shrinkToFit="1"/>
    </xf>
    <xf numFmtId="165" fontId="9" fillId="4" borderId="9" xfId="27" applyNumberFormat="1" applyFont="1" applyFill="1" applyBorder="1" applyAlignment="1">
      <alignment horizontal="center" vertical="center" shrinkToFit="1"/>
    </xf>
    <xf numFmtId="0" fontId="9" fillId="4" borderId="9" xfId="23" applyNumberFormat="1" applyFont="1" applyFill="1" applyBorder="1" applyAlignment="1">
      <alignment horizontal="center" vertical="center"/>
    </xf>
    <xf numFmtId="0" fontId="14" fillId="4" borderId="0" xfId="0" applyFont="1" applyFill="1" applyProtection="1">
      <protection locked="0"/>
    </xf>
    <xf numFmtId="49" fontId="9" fillId="4" borderId="11" xfId="0" applyNumberFormat="1" applyFont="1" applyFill="1" applyBorder="1" applyAlignment="1">
      <alignment horizontal="center" vertical="center" wrapText="1"/>
    </xf>
    <xf numFmtId="0" fontId="9" fillId="4" borderId="14" xfId="33" applyFont="1" applyFill="1" applyBorder="1">
      <alignment horizontal="left" vertical="top" wrapText="1"/>
    </xf>
    <xf numFmtId="0" fontId="9" fillId="4" borderId="11" xfId="23" applyNumberFormat="1" applyFont="1" applyFill="1" applyBorder="1" applyAlignment="1">
      <alignment horizontal="center" vertical="center"/>
    </xf>
    <xf numFmtId="0" fontId="9" fillId="4" borderId="9" xfId="33" applyFont="1" applyFill="1" applyBorder="1">
      <alignment horizontal="left" vertical="top" wrapText="1"/>
    </xf>
    <xf numFmtId="0" fontId="9" fillId="4" borderId="12" xfId="24" quotePrefix="1" applyFont="1" applyFill="1" applyBorder="1">
      <alignment horizontal="left" vertical="top" wrapText="1"/>
    </xf>
    <xf numFmtId="0" fontId="7" fillId="4" borderId="9" xfId="23" applyNumberFormat="1" applyFont="1" applyFill="1" applyBorder="1" applyAlignment="1">
      <alignment horizontal="center" vertical="center"/>
    </xf>
    <xf numFmtId="49" fontId="9" fillId="4" borderId="13" xfId="0" applyNumberFormat="1" applyFont="1" applyFill="1" applyBorder="1" applyAlignment="1">
      <alignment horizontal="center" vertical="top" wrapText="1"/>
    </xf>
    <xf numFmtId="165" fontId="9" fillId="4" borderId="9" xfId="6" applyNumberFormat="1" applyFont="1" applyFill="1" applyBorder="1" applyAlignment="1" applyProtection="1">
      <alignment horizontal="center" vertical="center" shrinkToFit="1"/>
    </xf>
    <xf numFmtId="0" fontId="9" fillId="4" borderId="9" xfId="24" quotePrefix="1" applyFont="1" applyFill="1" applyBorder="1">
      <alignment horizontal="left" vertical="top" wrapText="1"/>
    </xf>
    <xf numFmtId="49" fontId="9" fillId="4" borderId="9" xfId="31" applyFont="1" applyFill="1" applyBorder="1">
      <alignment horizontal="center" vertical="top" shrinkToFit="1"/>
    </xf>
    <xf numFmtId="49" fontId="9" fillId="4" borderId="16" xfId="31" applyFont="1" applyFill="1" applyBorder="1">
      <alignment horizontal="center" vertical="top" shrinkToFit="1"/>
    </xf>
    <xf numFmtId="165" fontId="9" fillId="4" borderId="13" xfId="10" applyNumberFormat="1" applyFont="1" applyFill="1" applyBorder="1" applyAlignment="1" applyProtection="1">
      <alignment horizontal="center" vertical="center" shrinkToFit="1"/>
    </xf>
    <xf numFmtId="165" fontId="9" fillId="4" borderId="16" xfId="10" applyNumberFormat="1" applyFont="1" applyFill="1" applyBorder="1" applyAlignment="1" applyProtection="1">
      <alignment horizontal="center" vertical="center" shrinkToFit="1"/>
    </xf>
    <xf numFmtId="165" fontId="7" fillId="4" borderId="9" xfId="10" applyNumberFormat="1" applyFont="1" applyFill="1" applyBorder="1" applyAlignment="1" applyProtection="1">
      <alignment horizontal="center" vertical="center" shrinkToFit="1"/>
    </xf>
    <xf numFmtId="168" fontId="9" fillId="4" borderId="9" xfId="23" applyNumberFormat="1" applyFont="1" applyFill="1" applyBorder="1" applyAlignment="1">
      <alignment horizontal="center" vertical="center"/>
    </xf>
    <xf numFmtId="0" fontId="11" fillId="0" borderId="4" xfId="33" applyFont="1">
      <alignment horizontal="left" vertical="top" wrapText="1"/>
    </xf>
    <xf numFmtId="0" fontId="11" fillId="0" borderId="9" xfId="33" applyFont="1" applyBorder="1">
      <alignment horizontal="left" vertical="top" wrapText="1"/>
    </xf>
    <xf numFmtId="0" fontId="9" fillId="4" borderId="4" xfId="33" applyFont="1" applyFill="1">
      <alignment horizontal="left" vertical="top" wrapText="1"/>
    </xf>
    <xf numFmtId="0" fontId="9" fillId="4" borderId="9" xfId="4" applyNumberFormat="1" applyFont="1" applyFill="1" applyBorder="1" applyAlignment="1" applyProtection="1">
      <alignment horizontal="left" vertical="top" wrapText="1"/>
    </xf>
    <xf numFmtId="49" fontId="9" fillId="4" borderId="9" xfId="32" applyFont="1" applyFill="1" applyBorder="1" applyAlignment="1">
      <alignment horizontal="center" vertical="center" shrinkToFit="1"/>
    </xf>
    <xf numFmtId="0" fontId="9" fillId="4" borderId="14" xfId="26" applyFont="1" applyFill="1" applyBorder="1">
      <alignment horizontal="left" vertical="top" wrapText="1"/>
    </xf>
    <xf numFmtId="0" fontId="9" fillId="4" borderId="9" xfId="33" applyFont="1" applyFill="1" applyBorder="1" applyAlignment="1">
      <alignment vertical="top" wrapText="1"/>
    </xf>
    <xf numFmtId="0" fontId="9" fillId="4" borderId="4" xfId="26" applyFont="1" applyFill="1">
      <alignment horizontal="left" vertical="top" wrapText="1"/>
    </xf>
    <xf numFmtId="0" fontId="7" fillId="4" borderId="9" xfId="11" applyNumberFormat="1" applyFont="1" applyFill="1" applyBorder="1" applyProtection="1"/>
    <xf numFmtId="165" fontId="7" fillId="4" borderId="9" xfId="12" applyNumberFormat="1" applyFont="1" applyFill="1" applyBorder="1" applyAlignment="1" applyProtection="1">
      <alignment horizontal="center" vertical="center" shrinkToFit="1"/>
    </xf>
    <xf numFmtId="0" fontId="15" fillId="0" borderId="9" xfId="0" applyFont="1" applyBorder="1" applyAlignment="1">
      <alignment wrapText="1"/>
    </xf>
    <xf numFmtId="49" fontId="11" fillId="4" borderId="9" xfId="8" applyNumberFormat="1" applyFont="1" applyFill="1" applyBorder="1" applyAlignment="1" applyProtection="1">
      <alignment horizontal="center" vertical="top" shrinkToFit="1"/>
    </xf>
    <xf numFmtId="0" fontId="11" fillId="4" borderId="9" xfId="9" applyNumberFormat="1" applyFont="1" applyFill="1" applyBorder="1" applyAlignment="1" applyProtection="1">
      <alignment horizontal="left" vertical="top" wrapText="1"/>
    </xf>
    <xf numFmtId="49" fontId="11" fillId="4" borderId="9" xfId="9" applyNumberFormat="1" applyFont="1" applyFill="1" applyBorder="1" applyAlignment="1" applyProtection="1">
      <alignment horizontal="center" vertical="top" shrinkToFit="1"/>
    </xf>
    <xf numFmtId="0" fontId="11" fillId="4" borderId="9" xfId="8" applyNumberFormat="1" applyFont="1" applyFill="1" applyBorder="1" applyAlignment="1" applyProtection="1">
      <alignment horizontal="left" vertical="top" wrapText="1"/>
    </xf>
    <xf numFmtId="165" fontId="11" fillId="4" borderId="9" xfId="10" applyNumberFormat="1" applyFont="1" applyFill="1" applyBorder="1" applyAlignment="1" applyProtection="1">
      <alignment horizontal="center" vertical="center" shrinkToFit="1"/>
    </xf>
    <xf numFmtId="49" fontId="11" fillId="4" borderId="9" xfId="37" applyNumberFormat="1" applyFont="1" applyFill="1" applyBorder="1" applyProtection="1">
      <alignment horizontal="center" vertical="top" shrinkToFit="1"/>
    </xf>
    <xf numFmtId="0" fontId="11" fillId="4" borderId="9" xfId="38" applyNumberFormat="1" applyFont="1" applyFill="1" applyBorder="1" applyProtection="1">
      <alignment horizontal="left" vertical="top" wrapText="1"/>
    </xf>
    <xf numFmtId="165" fontId="11" fillId="4" borderId="9" xfId="39" applyNumberFormat="1" applyFont="1" applyFill="1" applyBorder="1" applyAlignment="1" applyProtection="1">
      <alignment horizontal="center" vertical="center" shrinkToFit="1"/>
    </xf>
    <xf numFmtId="165" fontId="11" fillId="4" borderId="9" xfId="36" applyNumberFormat="1" applyFont="1" applyFill="1" applyBorder="1" applyAlignment="1" applyProtection="1">
      <alignment horizontal="center" vertical="center" shrinkToFit="1"/>
    </xf>
    <xf numFmtId="165" fontId="17" fillId="4" borderId="9" xfId="36" applyNumberFormat="1" applyFont="1" applyFill="1" applyBorder="1" applyAlignment="1" applyProtection="1">
      <alignment horizontal="center" vertical="center" shrinkToFit="1"/>
    </xf>
    <xf numFmtId="170" fontId="7" fillId="4" borderId="9" xfId="31" applyNumberFormat="1" applyFont="1" applyFill="1" applyBorder="1" applyAlignment="1">
      <alignment horizontal="center" vertical="center" shrinkToFit="1"/>
    </xf>
    <xf numFmtId="0" fontId="11" fillId="4" borderId="1" xfId="14" applyFont="1" applyFill="1">
      <alignment horizontal="left" vertical="top" wrapText="1"/>
    </xf>
    <xf numFmtId="0" fontId="7" fillId="4" borderId="9" xfId="4" applyNumberFormat="1" applyFont="1" applyFill="1" applyBorder="1" applyAlignment="1" applyProtection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center" vertical="center" wrapText="1"/>
    </xf>
    <xf numFmtId="49" fontId="7" fillId="4" borderId="12" xfId="31" applyFont="1" applyFill="1" applyBorder="1" applyAlignment="1">
      <alignment horizontal="center" vertical="top" shrinkToFit="1"/>
    </xf>
    <xf numFmtId="49" fontId="7" fillId="4" borderId="17" xfId="31" applyFont="1" applyFill="1" applyBorder="1" applyAlignment="1">
      <alignment horizontal="center" vertical="top" shrinkToFit="1"/>
    </xf>
    <xf numFmtId="0" fontId="17" fillId="4" borderId="9" xfId="4" applyNumberFormat="1" applyFont="1" applyFill="1" applyBorder="1" applyAlignment="1" applyProtection="1">
      <alignment horizontal="center" vertical="top" wrapText="1"/>
    </xf>
    <xf numFmtId="0" fontId="17" fillId="4" borderId="9" xfId="8" applyNumberFormat="1" applyFont="1" applyFill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right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wrapText="1"/>
    </xf>
  </cellXfs>
  <cellStyles count="40">
    <cellStyle name="br" xfId="17"/>
    <cellStyle name="col" xfId="16"/>
    <cellStyle name="ex58" xfId="20"/>
    <cellStyle name="ex59" xfId="3"/>
    <cellStyle name="ex60" xfId="4"/>
    <cellStyle name="ex61" xfId="5"/>
    <cellStyle name="ex62" xfId="21"/>
    <cellStyle name="ex63" xfId="7"/>
    <cellStyle name="ex64" xfId="8"/>
    <cellStyle name="ex65" xfId="9"/>
    <cellStyle name="ex66" xfId="22"/>
    <cellStyle name="ex68" xfId="37"/>
    <cellStyle name="ex69" xfId="38"/>
    <cellStyle name="ex73" xfId="25"/>
    <cellStyle name="ex77" xfId="26"/>
    <cellStyle name="ex79" xfId="27"/>
    <cellStyle name="ex81" xfId="32"/>
    <cellStyle name="ex82" xfId="33"/>
    <cellStyle name="ex84" xfId="28"/>
    <cellStyle name="ex85" xfId="30"/>
    <cellStyle name="ex86" xfId="31"/>
    <cellStyle name="ex87" xfId="24"/>
    <cellStyle name="ex89" xfId="29"/>
    <cellStyle name="st57" xfId="1"/>
    <cellStyle name="st67" xfId="12"/>
    <cellStyle name="st68" xfId="6"/>
    <cellStyle name="st69" xfId="10"/>
    <cellStyle name="st73" xfId="36"/>
    <cellStyle name="st74" xfId="39"/>
    <cellStyle name="style0" xfId="18"/>
    <cellStyle name="td" xfId="19"/>
    <cellStyle name="tr" xfId="15"/>
    <cellStyle name="xl_bot_header" xfId="2"/>
    <cellStyle name="xl_footer" xfId="14"/>
    <cellStyle name="xl_total_bot" xfId="13"/>
    <cellStyle name="xl_total_center" xfId="11"/>
    <cellStyle name="Обычный" xfId="0" builtinId="0"/>
    <cellStyle name="Обычный 2" xfId="34"/>
    <cellStyle name="Финансовый" xfId="23" builtinId="3"/>
    <cellStyle name="Финансовый 2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6"/>
  <sheetViews>
    <sheetView showGridLines="0" tabSelected="1" view="pageBreakPreview" zoomScale="102" zoomScaleSheetLayoutView="102" workbookViewId="0">
      <pane ySplit="5" topLeftCell="A6" activePane="bottomLeft" state="frozen"/>
      <selection pane="bottomLeft" activeCell="A3" sqref="A3"/>
    </sheetView>
  </sheetViews>
  <sheetFormatPr defaultColWidth="9.140625" defaultRowHeight="15"/>
  <cols>
    <col min="1" max="1" width="21.5703125" style="1" customWidth="1"/>
    <col min="2" max="2" width="64.7109375" style="1" customWidth="1"/>
    <col min="3" max="3" width="11.28515625" style="1" customWidth="1"/>
    <col min="4" max="4" width="11.7109375" style="1" customWidth="1"/>
    <col min="5" max="5" width="14.42578125" style="1" customWidth="1"/>
    <col min="6" max="16384" width="9.140625" style="1"/>
  </cols>
  <sheetData>
    <row r="1" spans="1:5" ht="51" customHeight="1">
      <c r="A1" s="2"/>
      <c r="B1" s="81" t="s">
        <v>191</v>
      </c>
      <c r="C1" s="81"/>
    </row>
    <row r="2" spans="1:5" ht="34.5" customHeight="1">
      <c r="A2" s="83" t="s">
        <v>192</v>
      </c>
      <c r="B2" s="83"/>
      <c r="C2" s="83"/>
      <c r="D2" s="9"/>
    </row>
    <row r="3" spans="1:5" ht="15.2" customHeight="1">
      <c r="A3" s="3"/>
      <c r="B3" s="3"/>
      <c r="C3" s="3" t="s">
        <v>25</v>
      </c>
      <c r="D3" s="8"/>
    </row>
    <row r="4" spans="1:5" ht="25.5">
      <c r="A4" s="82" t="s">
        <v>23</v>
      </c>
      <c r="B4" s="82"/>
      <c r="C4" s="14" t="s">
        <v>24</v>
      </c>
      <c r="D4" s="10"/>
    </row>
    <row r="5" spans="1:5">
      <c r="A5" s="82" t="s">
        <v>0</v>
      </c>
      <c r="B5" s="82"/>
      <c r="C5" s="16" t="s">
        <v>1</v>
      </c>
      <c r="D5" s="10"/>
    </row>
    <row r="6" spans="1:5">
      <c r="A6" s="74" t="s">
        <v>16</v>
      </c>
      <c r="B6" s="74"/>
      <c r="C6" s="17">
        <f>C7+C8+C9</f>
        <v>498.79999999999995</v>
      </c>
      <c r="D6" s="11"/>
    </row>
    <row r="7" spans="1:5" ht="25.5">
      <c r="A7" s="18" t="s">
        <v>88</v>
      </c>
      <c r="B7" s="19" t="s">
        <v>27</v>
      </c>
      <c r="C7" s="20">
        <v>91.1</v>
      </c>
    </row>
    <row r="8" spans="1:5">
      <c r="A8" s="18" t="s">
        <v>28</v>
      </c>
      <c r="B8" s="19" t="s">
        <v>29</v>
      </c>
      <c r="C8" s="20">
        <v>371.8</v>
      </c>
    </row>
    <row r="9" spans="1:5">
      <c r="A9" s="18" t="s">
        <v>30</v>
      </c>
      <c r="B9" s="19" t="s">
        <v>31</v>
      </c>
      <c r="C9" s="20">
        <v>35.9</v>
      </c>
    </row>
    <row r="10" spans="1:5" ht="33" customHeight="1">
      <c r="A10" s="74" t="s">
        <v>17</v>
      </c>
      <c r="B10" s="74"/>
      <c r="C10" s="17">
        <f>C11</f>
        <v>0.8</v>
      </c>
      <c r="D10" s="8"/>
    </row>
    <row r="11" spans="1:5" ht="60.6" customHeight="1">
      <c r="A11" s="18" t="s">
        <v>32</v>
      </c>
      <c r="B11" s="21" t="s">
        <v>33</v>
      </c>
      <c r="C11" s="20">
        <v>0.8</v>
      </c>
      <c r="D11" s="8"/>
    </row>
    <row r="12" spans="1:5">
      <c r="A12" s="74" t="s">
        <v>18</v>
      </c>
      <c r="B12" s="74"/>
      <c r="C12" s="17">
        <f>C13+C14+C15+C16+C17+C24+C25+C26+C27+C28+C29+C30+C18+C20+C21+C22+C23+C19</f>
        <v>366434.3000000001</v>
      </c>
      <c r="D12" s="7"/>
      <c r="E12" s="7"/>
    </row>
    <row r="13" spans="1:5" ht="65.45" customHeight="1">
      <c r="A13" s="18" t="s">
        <v>46</v>
      </c>
      <c r="B13" s="19" t="s">
        <v>47</v>
      </c>
      <c r="C13" s="20">
        <v>246211.20000000001</v>
      </c>
      <c r="D13" s="5"/>
      <c r="E13" s="5"/>
    </row>
    <row r="14" spans="1:5" ht="76.5">
      <c r="A14" s="18" t="s">
        <v>38</v>
      </c>
      <c r="B14" s="22" t="s">
        <v>39</v>
      </c>
      <c r="C14" s="20">
        <v>1343.1</v>
      </c>
    </row>
    <row r="15" spans="1:5" ht="38.25">
      <c r="A15" s="18" t="s">
        <v>40</v>
      </c>
      <c r="B15" s="19" t="s">
        <v>41</v>
      </c>
      <c r="C15" s="20">
        <v>19133.599999999999</v>
      </c>
    </row>
    <row r="16" spans="1:5" ht="63.75">
      <c r="A16" s="18" t="s">
        <v>42</v>
      </c>
      <c r="B16" s="22" t="s">
        <v>43</v>
      </c>
      <c r="C16" s="20">
        <v>55</v>
      </c>
    </row>
    <row r="17" spans="1:6" ht="63.75">
      <c r="A17" s="24" t="s">
        <v>44</v>
      </c>
      <c r="B17" s="27" t="s">
        <v>45</v>
      </c>
      <c r="C17" s="23">
        <v>-74.8</v>
      </c>
      <c r="D17" s="5"/>
    </row>
    <row r="18" spans="1:6" ht="38.25">
      <c r="A18" s="24" t="s">
        <v>103</v>
      </c>
      <c r="B18" s="25" t="s">
        <v>104</v>
      </c>
      <c r="C18" s="20">
        <v>1188</v>
      </c>
      <c r="D18" s="5"/>
    </row>
    <row r="19" spans="1:6" ht="38.25">
      <c r="A19" s="24" t="s">
        <v>108</v>
      </c>
      <c r="B19" s="26" t="s">
        <v>109</v>
      </c>
      <c r="C19" s="20">
        <v>8899.2000000000007</v>
      </c>
      <c r="D19" s="5"/>
    </row>
    <row r="20" spans="1:6" ht="82.15" customHeight="1">
      <c r="A20" s="18" t="s">
        <v>34</v>
      </c>
      <c r="B20" s="28" t="s">
        <v>2</v>
      </c>
      <c r="C20" s="20">
        <v>9789.4</v>
      </c>
      <c r="D20" s="15"/>
    </row>
    <row r="21" spans="1:6" ht="89.25">
      <c r="A21" s="18" t="s">
        <v>35</v>
      </c>
      <c r="B21" s="28" t="s">
        <v>3</v>
      </c>
      <c r="C21" s="20">
        <v>52.8</v>
      </c>
      <c r="D21" s="15"/>
    </row>
    <row r="22" spans="1:6" ht="76.5">
      <c r="A22" s="18" t="s">
        <v>36</v>
      </c>
      <c r="B22" s="28" t="s">
        <v>4</v>
      </c>
      <c r="C22" s="20">
        <v>10417.5</v>
      </c>
      <c r="D22" s="5"/>
    </row>
    <row r="23" spans="1:6" ht="76.5">
      <c r="A23" s="24" t="s">
        <v>37</v>
      </c>
      <c r="B23" s="28" t="s">
        <v>5</v>
      </c>
      <c r="C23" s="20">
        <v>-1148.5999999999999</v>
      </c>
      <c r="D23" s="5"/>
    </row>
    <row r="24" spans="1:6" ht="25.5">
      <c r="A24" s="29" t="s">
        <v>48</v>
      </c>
      <c r="B24" s="30" t="s">
        <v>49</v>
      </c>
      <c r="C24" s="31">
        <v>33024.9</v>
      </c>
      <c r="D24" s="5"/>
      <c r="E24" s="6"/>
      <c r="F24" s="6"/>
    </row>
    <row r="25" spans="1:6" ht="51">
      <c r="A25" s="29" t="s">
        <v>50</v>
      </c>
      <c r="B25" s="30" t="s">
        <v>51</v>
      </c>
      <c r="C25" s="32">
        <v>23727.1</v>
      </c>
    </row>
    <row r="26" spans="1:6">
      <c r="A26" s="29" t="s">
        <v>52</v>
      </c>
      <c r="B26" s="30" t="s">
        <v>53</v>
      </c>
      <c r="C26" s="32">
        <v>-10.6</v>
      </c>
      <c r="D26" s="5"/>
    </row>
    <row r="27" spans="1:6">
      <c r="A27" s="29" t="s">
        <v>54</v>
      </c>
      <c r="B27" s="30" t="s">
        <v>55</v>
      </c>
      <c r="C27" s="32">
        <v>10172.200000000001</v>
      </c>
      <c r="D27" s="15"/>
    </row>
    <row r="28" spans="1:6" ht="25.5">
      <c r="A28" s="29" t="s">
        <v>56</v>
      </c>
      <c r="B28" s="30" t="s">
        <v>57</v>
      </c>
      <c r="C28" s="33">
        <v>921.3</v>
      </c>
      <c r="D28" s="8"/>
    </row>
    <row r="29" spans="1:6" ht="38.25">
      <c r="A29" s="29" t="s">
        <v>58</v>
      </c>
      <c r="B29" s="30" t="s">
        <v>59</v>
      </c>
      <c r="C29" s="33">
        <v>2735.3</v>
      </c>
      <c r="D29" s="8"/>
    </row>
    <row r="30" spans="1:6" ht="51">
      <c r="A30" s="36" t="s">
        <v>106</v>
      </c>
      <c r="B30" s="37" t="s">
        <v>105</v>
      </c>
      <c r="C30" s="38">
        <v>-2.2999999999999998</v>
      </c>
      <c r="D30" s="35"/>
    </row>
    <row r="31" spans="1:6">
      <c r="A31" s="74" t="s">
        <v>113</v>
      </c>
      <c r="B31" s="74"/>
      <c r="C31" s="41">
        <f>C32</f>
        <v>15.6</v>
      </c>
      <c r="D31" s="35"/>
    </row>
    <row r="32" spans="1:6" ht="51">
      <c r="A32" s="18" t="s">
        <v>32</v>
      </c>
      <c r="B32" s="40" t="s">
        <v>33</v>
      </c>
      <c r="C32" s="34">
        <v>15.6</v>
      </c>
      <c r="D32" s="35"/>
    </row>
    <row r="33" spans="1:4">
      <c r="A33" s="74" t="s">
        <v>19</v>
      </c>
      <c r="B33" s="74"/>
      <c r="C33" s="17">
        <f>C36+C34+C35</f>
        <v>159.10000000000002</v>
      </c>
      <c r="D33" s="15"/>
    </row>
    <row r="34" spans="1:4" ht="63.75">
      <c r="A34" s="42" t="s">
        <v>61</v>
      </c>
      <c r="B34" s="39" t="s">
        <v>62</v>
      </c>
      <c r="C34" s="43">
        <v>2</v>
      </c>
      <c r="D34" s="15"/>
    </row>
    <row r="35" spans="1:4" ht="51">
      <c r="A35" s="18" t="s">
        <v>32</v>
      </c>
      <c r="B35" s="40" t="s">
        <v>33</v>
      </c>
      <c r="C35" s="31">
        <v>151.80000000000001</v>
      </c>
      <c r="D35" s="15"/>
    </row>
    <row r="36" spans="1:4" ht="76.5">
      <c r="A36" s="18" t="s">
        <v>112</v>
      </c>
      <c r="B36" s="26" t="s">
        <v>97</v>
      </c>
      <c r="C36" s="31">
        <v>5.3</v>
      </c>
      <c r="D36" s="8"/>
    </row>
    <row r="37" spans="1:4">
      <c r="A37" s="74" t="s">
        <v>20</v>
      </c>
      <c r="B37" s="74"/>
      <c r="C37" s="17">
        <f>C38+C42+C40+C39+C41</f>
        <v>24.4</v>
      </c>
      <c r="D37" s="5"/>
    </row>
    <row r="38" spans="1:4" ht="51">
      <c r="A38" s="29" t="s">
        <v>63</v>
      </c>
      <c r="B38" s="44" t="s">
        <v>64</v>
      </c>
      <c r="C38" s="20">
        <v>2.7</v>
      </c>
    </row>
    <row r="39" spans="1:4" ht="76.5">
      <c r="A39" s="45" t="s">
        <v>65</v>
      </c>
      <c r="B39" s="44" t="s">
        <v>66</v>
      </c>
      <c r="C39" s="47">
        <v>1.2</v>
      </c>
    </row>
    <row r="40" spans="1:4" ht="51">
      <c r="A40" s="46" t="s">
        <v>67</v>
      </c>
      <c r="B40" s="37" t="s">
        <v>70</v>
      </c>
      <c r="C40" s="48">
        <v>3</v>
      </c>
    </row>
    <row r="41" spans="1:4" ht="51">
      <c r="A41" s="45" t="s">
        <v>69</v>
      </c>
      <c r="B41" s="39" t="s">
        <v>115</v>
      </c>
      <c r="C41" s="20">
        <v>3</v>
      </c>
    </row>
    <row r="42" spans="1:4" ht="63.75">
      <c r="A42" s="29" t="s">
        <v>60</v>
      </c>
      <c r="B42" s="44" t="s">
        <v>68</v>
      </c>
      <c r="C42" s="20">
        <v>14.5</v>
      </c>
    </row>
    <row r="43" spans="1:4">
      <c r="A43" s="75" t="s">
        <v>110</v>
      </c>
      <c r="B43" s="76"/>
      <c r="C43" s="49">
        <f>C44</f>
        <v>5</v>
      </c>
    </row>
    <row r="44" spans="1:4" ht="25.5">
      <c r="A44" s="29" t="s">
        <v>116</v>
      </c>
      <c r="B44" s="26" t="s">
        <v>111</v>
      </c>
      <c r="C44" s="20">
        <v>5</v>
      </c>
      <c r="D44" s="8"/>
    </row>
    <row r="45" spans="1:4">
      <c r="A45" s="74" t="s">
        <v>21</v>
      </c>
      <c r="B45" s="74"/>
      <c r="C45" s="17">
        <f>C46+C47+C48+C49+C52+C53+C54+C55+C56+C50+C51</f>
        <v>719.6</v>
      </c>
      <c r="D45" s="13"/>
    </row>
    <row r="46" spans="1:4" ht="51">
      <c r="A46" s="45" t="s">
        <v>63</v>
      </c>
      <c r="B46" s="44" t="s">
        <v>64</v>
      </c>
      <c r="C46" s="50">
        <v>62.1</v>
      </c>
      <c r="D46" s="8"/>
    </row>
    <row r="47" spans="1:4" ht="76.5">
      <c r="A47" s="45" t="s">
        <v>65</v>
      </c>
      <c r="B47" s="44" t="s">
        <v>66</v>
      </c>
      <c r="C47" s="50">
        <v>184.1</v>
      </c>
      <c r="D47" s="8"/>
    </row>
    <row r="48" spans="1:4" ht="51">
      <c r="A48" s="45" t="s">
        <v>67</v>
      </c>
      <c r="B48" s="27" t="s">
        <v>70</v>
      </c>
      <c r="C48" s="50">
        <v>63.3</v>
      </c>
      <c r="D48" s="8"/>
    </row>
    <row r="49" spans="1:5" ht="63.75">
      <c r="A49" s="45" t="s">
        <v>71</v>
      </c>
      <c r="B49" s="44" t="s">
        <v>72</v>
      </c>
      <c r="C49" s="50">
        <v>13.5</v>
      </c>
      <c r="D49" s="8"/>
    </row>
    <row r="50" spans="1:5" ht="63.75">
      <c r="A50" s="45" t="s">
        <v>114</v>
      </c>
      <c r="B50" s="52" t="s">
        <v>119</v>
      </c>
      <c r="C50" s="50">
        <v>10</v>
      </c>
      <c r="D50" s="8"/>
    </row>
    <row r="51" spans="1:5" ht="51">
      <c r="A51" s="45" t="s">
        <v>117</v>
      </c>
      <c r="B51" s="51" t="s">
        <v>118</v>
      </c>
      <c r="C51" s="50">
        <v>0.5</v>
      </c>
      <c r="D51" s="8"/>
    </row>
    <row r="52" spans="1:5" ht="76.5">
      <c r="A52" s="45" t="s">
        <v>73</v>
      </c>
      <c r="B52" s="27" t="s">
        <v>74</v>
      </c>
      <c r="C52" s="50">
        <v>3</v>
      </c>
    </row>
    <row r="53" spans="1:5" ht="76.5">
      <c r="A53" s="45" t="s">
        <v>75</v>
      </c>
      <c r="B53" s="44" t="s">
        <v>76</v>
      </c>
      <c r="C53" s="50">
        <v>36.299999999999997</v>
      </c>
    </row>
    <row r="54" spans="1:5" ht="63.75">
      <c r="A54" s="45" t="s">
        <v>61</v>
      </c>
      <c r="B54" s="44" t="s">
        <v>62</v>
      </c>
      <c r="C54" s="50">
        <v>6.8</v>
      </c>
    </row>
    <row r="55" spans="1:5" ht="51">
      <c r="A55" s="45" t="s">
        <v>69</v>
      </c>
      <c r="B55" s="44" t="s">
        <v>77</v>
      </c>
      <c r="C55" s="50">
        <v>89.2</v>
      </c>
    </row>
    <row r="56" spans="1:5" ht="70.150000000000006" customHeight="1">
      <c r="A56" s="45" t="s">
        <v>60</v>
      </c>
      <c r="B56" s="44" t="s">
        <v>68</v>
      </c>
      <c r="C56" s="50">
        <v>250.8</v>
      </c>
    </row>
    <row r="57" spans="1:5" ht="17.25" customHeight="1">
      <c r="A57" s="77" t="s">
        <v>141</v>
      </c>
      <c r="B57" s="78"/>
      <c r="C57" s="72">
        <f>C58</f>
        <v>363.3</v>
      </c>
    </row>
    <row r="58" spans="1:5" ht="52.5" customHeight="1">
      <c r="A58" s="62" t="s">
        <v>140</v>
      </c>
      <c r="B58" s="63" t="s">
        <v>139</v>
      </c>
      <c r="C58" s="70">
        <v>363.3</v>
      </c>
    </row>
    <row r="59" spans="1:5" ht="18.75" customHeight="1">
      <c r="A59" s="74" t="s">
        <v>22</v>
      </c>
      <c r="B59" s="74"/>
      <c r="C59" s="17">
        <v>1278560.8</v>
      </c>
      <c r="D59" s="5"/>
    </row>
    <row r="60" spans="1:5" ht="63.75">
      <c r="A60" s="29" t="s">
        <v>78</v>
      </c>
      <c r="B60" s="22" t="s">
        <v>6</v>
      </c>
      <c r="C60" s="20">
        <v>7243</v>
      </c>
      <c r="D60" s="5"/>
      <c r="E60" s="5"/>
    </row>
    <row r="61" spans="1:5" ht="51">
      <c r="A61" s="29" t="s">
        <v>79</v>
      </c>
      <c r="B61" s="19" t="s">
        <v>7</v>
      </c>
      <c r="C61" s="20">
        <v>65.599999999999994</v>
      </c>
    </row>
    <row r="62" spans="1:5" ht="51">
      <c r="A62" s="29" t="s">
        <v>80</v>
      </c>
      <c r="B62" s="19" t="s">
        <v>8</v>
      </c>
      <c r="C62" s="20">
        <v>133.4</v>
      </c>
    </row>
    <row r="63" spans="1:5" ht="25.5">
      <c r="A63" s="29" t="s">
        <v>81</v>
      </c>
      <c r="B63" s="19" t="s">
        <v>9</v>
      </c>
      <c r="C63" s="20">
        <v>1917.1</v>
      </c>
    </row>
    <row r="64" spans="1:5" ht="51">
      <c r="A64" s="29" t="s">
        <v>82</v>
      </c>
      <c r="B64" s="19" t="s">
        <v>10</v>
      </c>
      <c r="C64" s="20">
        <v>269.10000000000002</v>
      </c>
    </row>
    <row r="65" spans="1:3">
      <c r="A65" s="29" t="s">
        <v>96</v>
      </c>
      <c r="B65" s="39" t="s">
        <v>95</v>
      </c>
      <c r="C65" s="20">
        <v>8.3000000000000007</v>
      </c>
    </row>
    <row r="66" spans="1:3" ht="63.75">
      <c r="A66" s="29" t="s">
        <v>101</v>
      </c>
      <c r="B66" s="53" t="s">
        <v>102</v>
      </c>
      <c r="C66" s="20">
        <v>289</v>
      </c>
    </row>
    <row r="67" spans="1:3" ht="38.25">
      <c r="A67" s="29" t="s">
        <v>83</v>
      </c>
      <c r="B67" s="19" t="s">
        <v>11</v>
      </c>
      <c r="C67" s="20">
        <v>6198.7</v>
      </c>
    </row>
    <row r="68" spans="1:3" ht="63.75">
      <c r="A68" s="29" t="s">
        <v>84</v>
      </c>
      <c r="B68" s="22" t="s">
        <v>12</v>
      </c>
      <c r="C68" s="20">
        <v>2733.8</v>
      </c>
    </row>
    <row r="69" spans="1:3" ht="38.25">
      <c r="A69" s="29" t="s">
        <v>85</v>
      </c>
      <c r="B69" s="27" t="s">
        <v>13</v>
      </c>
      <c r="C69" s="20">
        <v>556.9</v>
      </c>
    </row>
    <row r="70" spans="1:3" ht="38.25">
      <c r="A70" s="29" t="s">
        <v>123</v>
      </c>
      <c r="B70" s="27" t="s">
        <v>124</v>
      </c>
      <c r="C70" s="20">
        <v>3092.1</v>
      </c>
    </row>
    <row r="71" spans="1:3" ht="63.75">
      <c r="A71" s="55" t="s">
        <v>125</v>
      </c>
      <c r="B71" s="51" t="s">
        <v>126</v>
      </c>
      <c r="C71" s="20">
        <v>5</v>
      </c>
    </row>
    <row r="72" spans="1:3" ht="51">
      <c r="A72" s="55" t="s">
        <v>99</v>
      </c>
      <c r="B72" s="39" t="s">
        <v>100</v>
      </c>
      <c r="C72" s="20">
        <v>5</v>
      </c>
    </row>
    <row r="73" spans="1:3" ht="38.25">
      <c r="A73" s="55" t="s">
        <v>93</v>
      </c>
      <c r="B73" s="56" t="s">
        <v>94</v>
      </c>
      <c r="C73" s="20">
        <v>0.9</v>
      </c>
    </row>
    <row r="74" spans="1:3" ht="44.25" customHeight="1">
      <c r="A74" s="55" t="s">
        <v>107</v>
      </c>
      <c r="B74" s="61" t="s">
        <v>127</v>
      </c>
      <c r="C74" s="20">
        <v>37.700000000000003</v>
      </c>
    </row>
    <row r="75" spans="1:3" ht="51">
      <c r="A75" s="55" t="s">
        <v>89</v>
      </c>
      <c r="B75" s="25" t="s">
        <v>90</v>
      </c>
      <c r="C75" s="20">
        <v>276.60000000000002</v>
      </c>
    </row>
    <row r="76" spans="1:3" ht="38.25">
      <c r="A76" s="55" t="s">
        <v>87</v>
      </c>
      <c r="B76" s="57" t="s">
        <v>15</v>
      </c>
      <c r="C76" s="20">
        <v>211.3</v>
      </c>
    </row>
    <row r="77" spans="1:3" ht="76.5">
      <c r="A77" s="55" t="s">
        <v>98</v>
      </c>
      <c r="B77" s="58" t="s">
        <v>97</v>
      </c>
      <c r="C77" s="20">
        <v>7</v>
      </c>
    </row>
    <row r="78" spans="1:3" ht="25.5">
      <c r="A78" s="29" t="s">
        <v>86</v>
      </c>
      <c r="B78" s="19" t="s">
        <v>14</v>
      </c>
      <c r="C78" s="20">
        <v>32.200000000000003</v>
      </c>
    </row>
    <row r="79" spans="1:3">
      <c r="A79" s="29" t="s">
        <v>91</v>
      </c>
      <c r="B79" s="25" t="s">
        <v>92</v>
      </c>
      <c r="C79" s="20">
        <v>300.39999999999998</v>
      </c>
    </row>
    <row r="80" spans="1:3" ht="25.5">
      <c r="A80" s="62" t="s">
        <v>165</v>
      </c>
      <c r="B80" s="63" t="s">
        <v>128</v>
      </c>
      <c r="C80" s="70">
        <v>181747.43713000001</v>
      </c>
    </row>
    <row r="81" spans="1:4" ht="76.5">
      <c r="A81" s="62" t="s">
        <v>166</v>
      </c>
      <c r="B81" s="63" t="s">
        <v>129</v>
      </c>
      <c r="C81" s="70">
        <v>910709.08967999998</v>
      </c>
    </row>
    <row r="82" spans="1:4" ht="63.75">
      <c r="A82" s="62" t="s">
        <v>167</v>
      </c>
      <c r="B82" s="63" t="s">
        <v>130</v>
      </c>
      <c r="C82" s="70">
        <v>12192.232830000001</v>
      </c>
    </row>
    <row r="83" spans="1:4" ht="51">
      <c r="A83" s="62" t="s">
        <v>168</v>
      </c>
      <c r="B83" s="63" t="s">
        <v>131</v>
      </c>
      <c r="C83" s="70">
        <v>9218.4274399999995</v>
      </c>
    </row>
    <row r="84" spans="1:4">
      <c r="A84" s="62" t="s">
        <v>169</v>
      </c>
      <c r="B84" s="63" t="s">
        <v>132</v>
      </c>
      <c r="C84" s="70">
        <v>75607.263130000007</v>
      </c>
    </row>
    <row r="85" spans="1:4" ht="25.5">
      <c r="A85" s="62" t="s">
        <v>170</v>
      </c>
      <c r="B85" s="63" t="s">
        <v>133</v>
      </c>
      <c r="C85" s="70">
        <v>40595.674850000003</v>
      </c>
    </row>
    <row r="86" spans="1:4" ht="51">
      <c r="A86" s="62" t="s">
        <v>171</v>
      </c>
      <c r="B86" s="63" t="s">
        <v>134</v>
      </c>
      <c r="C86" s="70">
        <v>9431.3169999999991</v>
      </c>
    </row>
    <row r="87" spans="1:4" ht="38.25">
      <c r="A87" s="62" t="s">
        <v>172</v>
      </c>
      <c r="B87" s="63" t="s">
        <v>135</v>
      </c>
      <c r="C87" s="70">
        <v>7.1589999999999998</v>
      </c>
    </row>
    <row r="88" spans="1:4" ht="25.5">
      <c r="A88" s="62" t="s">
        <v>173</v>
      </c>
      <c r="B88" s="63" t="s">
        <v>136</v>
      </c>
      <c r="C88" s="70">
        <v>16857.199369999998</v>
      </c>
    </row>
    <row r="89" spans="1:4" ht="51">
      <c r="A89" s="62" t="s">
        <v>174</v>
      </c>
      <c r="B89" s="63" t="s">
        <v>137</v>
      </c>
      <c r="C89" s="70">
        <v>38.6</v>
      </c>
    </row>
    <row r="90" spans="1:4">
      <c r="A90" s="62" t="s">
        <v>175</v>
      </c>
      <c r="B90" s="63" t="s">
        <v>138</v>
      </c>
      <c r="C90" s="70">
        <v>472</v>
      </c>
    </row>
    <row r="91" spans="1:4" ht="51">
      <c r="A91" s="64" t="s">
        <v>159</v>
      </c>
      <c r="B91" s="65" t="s">
        <v>160</v>
      </c>
      <c r="C91" s="66">
        <v>-857.03399999999999</v>
      </c>
    </row>
    <row r="92" spans="1:4" ht="51">
      <c r="A92" s="64" t="s">
        <v>161</v>
      </c>
      <c r="B92" s="65" t="s">
        <v>162</v>
      </c>
      <c r="C92" s="66">
        <v>-857.03399999999999</v>
      </c>
      <c r="D92" s="5"/>
    </row>
    <row r="93" spans="1:4" ht="38.25">
      <c r="A93" s="64" t="s">
        <v>163</v>
      </c>
      <c r="B93" s="65" t="s">
        <v>164</v>
      </c>
      <c r="C93" s="66">
        <v>15.3</v>
      </c>
    </row>
    <row r="94" spans="1:4" ht="29.25" customHeight="1">
      <c r="A94" s="79" t="s">
        <v>147</v>
      </c>
      <c r="B94" s="79"/>
      <c r="C94" s="49">
        <f>C95+C96+C97+C98+C99+C100+C101+C102</f>
        <v>65709.577669999999</v>
      </c>
    </row>
    <row r="95" spans="1:4" ht="25.5">
      <c r="A95" s="62" t="s">
        <v>165</v>
      </c>
      <c r="B95" s="63" t="s">
        <v>128</v>
      </c>
      <c r="C95" s="70">
        <v>2912.4834000000001</v>
      </c>
    </row>
    <row r="96" spans="1:4" ht="38.25">
      <c r="A96" s="62" t="s">
        <v>176</v>
      </c>
      <c r="B96" s="63" t="s">
        <v>142</v>
      </c>
      <c r="C96" s="70">
        <v>1281.44058</v>
      </c>
    </row>
    <row r="97" spans="1:3" ht="25.5">
      <c r="A97" s="62" t="s">
        <v>177</v>
      </c>
      <c r="B97" s="63" t="s">
        <v>143</v>
      </c>
      <c r="C97" s="70">
        <v>12514.66704</v>
      </c>
    </row>
    <row r="98" spans="1:3" ht="25.5">
      <c r="A98" s="62" t="s">
        <v>178</v>
      </c>
      <c r="B98" s="63" t="s">
        <v>144</v>
      </c>
      <c r="C98" s="70">
        <v>4766.893</v>
      </c>
    </row>
    <row r="99" spans="1:3">
      <c r="A99" s="62" t="s">
        <v>169</v>
      </c>
      <c r="B99" s="63" t="s">
        <v>132</v>
      </c>
      <c r="C99" s="70">
        <v>32949.64</v>
      </c>
    </row>
    <row r="100" spans="1:3" ht="25.5">
      <c r="A100" s="62" t="s">
        <v>179</v>
      </c>
      <c r="B100" s="63" t="s">
        <v>145</v>
      </c>
      <c r="C100" s="70">
        <v>10000</v>
      </c>
    </row>
    <row r="101" spans="1:3">
      <c r="A101" s="62" t="s">
        <v>175</v>
      </c>
      <c r="B101" s="63" t="s">
        <v>138</v>
      </c>
      <c r="C101" s="70">
        <v>1284.4000000000001</v>
      </c>
    </row>
    <row r="102" spans="1:3" ht="25.5">
      <c r="A102" s="62" t="s">
        <v>180</v>
      </c>
      <c r="B102" s="63" t="s">
        <v>146</v>
      </c>
      <c r="C102" s="70">
        <v>5.3650000000000003E-2</v>
      </c>
    </row>
    <row r="103" spans="1:3" ht="28.9" customHeight="1">
      <c r="A103" s="74" t="s">
        <v>120</v>
      </c>
      <c r="B103" s="74"/>
      <c r="C103" s="49">
        <f>SUM(C104:C115)</f>
        <v>644748.32125000004</v>
      </c>
    </row>
    <row r="104" spans="1:3" ht="16.149999999999999" customHeight="1">
      <c r="A104" s="29" t="s">
        <v>96</v>
      </c>
      <c r="B104" s="39" t="s">
        <v>95</v>
      </c>
      <c r="C104" s="20">
        <v>2577.9</v>
      </c>
    </row>
    <row r="105" spans="1:3">
      <c r="A105" s="29" t="s">
        <v>121</v>
      </c>
      <c r="B105" s="54" t="s">
        <v>122</v>
      </c>
      <c r="C105" s="20">
        <v>81.400000000000006</v>
      </c>
    </row>
    <row r="106" spans="1:3" ht="38.25">
      <c r="A106" s="62" t="s">
        <v>181</v>
      </c>
      <c r="B106" s="63" t="s">
        <v>148</v>
      </c>
      <c r="C106" s="70">
        <v>10000</v>
      </c>
    </row>
    <row r="107" spans="1:3" ht="25.5">
      <c r="A107" s="62" t="s">
        <v>182</v>
      </c>
      <c r="B107" s="63" t="s">
        <v>149</v>
      </c>
      <c r="C107" s="70">
        <v>15566.49144</v>
      </c>
    </row>
    <row r="108" spans="1:3">
      <c r="A108" s="62" t="s">
        <v>169</v>
      </c>
      <c r="B108" s="63" t="s">
        <v>132</v>
      </c>
      <c r="C108" s="70">
        <v>15792.78981</v>
      </c>
    </row>
    <row r="109" spans="1:3" ht="51">
      <c r="A109" s="62" t="s">
        <v>183</v>
      </c>
      <c r="B109" s="63" t="s">
        <v>150</v>
      </c>
      <c r="C109" s="70">
        <v>10080</v>
      </c>
    </row>
    <row r="110" spans="1:3">
      <c r="A110" s="62" t="s">
        <v>184</v>
      </c>
      <c r="B110" s="63" t="s">
        <v>151</v>
      </c>
      <c r="C110" s="70">
        <v>569750.6</v>
      </c>
    </row>
    <row r="111" spans="1:3" ht="51">
      <c r="A111" s="62" t="s">
        <v>185</v>
      </c>
      <c r="B111" s="63" t="s">
        <v>153</v>
      </c>
      <c r="C111" s="70">
        <v>264.19</v>
      </c>
    </row>
    <row r="112" spans="1:3" ht="51">
      <c r="A112" s="62" t="s">
        <v>186</v>
      </c>
      <c r="B112" s="63" t="s">
        <v>152</v>
      </c>
      <c r="C112" s="70">
        <v>19635</v>
      </c>
    </row>
    <row r="113" spans="1:4" ht="25.5">
      <c r="A113" s="62" t="s">
        <v>173</v>
      </c>
      <c r="B113" s="63" t="s">
        <v>136</v>
      </c>
      <c r="C113" s="70">
        <v>1000</v>
      </c>
    </row>
    <row r="114" spans="1:4" ht="25.5">
      <c r="A114" s="62" t="s">
        <v>180</v>
      </c>
      <c r="B114" s="63" t="s">
        <v>146</v>
      </c>
      <c r="C114" s="70">
        <v>213.55</v>
      </c>
    </row>
    <row r="115" spans="1:4" ht="38.25">
      <c r="A115" s="67" t="s">
        <v>163</v>
      </c>
      <c r="B115" s="68" t="s">
        <v>164</v>
      </c>
      <c r="C115" s="69">
        <v>-213.6</v>
      </c>
    </row>
    <row r="116" spans="1:4" ht="30.75" customHeight="1">
      <c r="A116" s="80" t="s">
        <v>158</v>
      </c>
      <c r="B116" s="80"/>
      <c r="C116" s="71">
        <f>C117+C118+C119+C120+C121+C122+C123+C124+C125</f>
        <v>135449.25846000001</v>
      </c>
    </row>
    <row r="117" spans="1:4" ht="25.5">
      <c r="A117" s="62" t="s">
        <v>187</v>
      </c>
      <c r="B117" s="63" t="s">
        <v>154</v>
      </c>
      <c r="C117" s="70">
        <v>187.72497000000001</v>
      </c>
    </row>
    <row r="118" spans="1:4" ht="25.5">
      <c r="A118" s="62" t="s">
        <v>188</v>
      </c>
      <c r="B118" s="63" t="s">
        <v>155</v>
      </c>
      <c r="C118" s="70">
        <v>40197.824999999997</v>
      </c>
    </row>
    <row r="119" spans="1:4">
      <c r="A119" s="62" t="s">
        <v>189</v>
      </c>
      <c r="B119" s="63" t="s">
        <v>156</v>
      </c>
      <c r="C119" s="70">
        <v>3778.0575899999999</v>
      </c>
    </row>
    <row r="120" spans="1:4">
      <c r="A120" s="62" t="s">
        <v>169</v>
      </c>
      <c r="B120" s="63" t="s">
        <v>132</v>
      </c>
      <c r="C120" s="70">
        <v>80356.230800000005</v>
      </c>
    </row>
    <row r="121" spans="1:4" ht="25.5">
      <c r="A121" s="62" t="s">
        <v>170</v>
      </c>
      <c r="B121" s="63" t="s">
        <v>133</v>
      </c>
      <c r="C121" s="70">
        <v>9915.8559999999998</v>
      </c>
    </row>
    <row r="122" spans="1:4" ht="51">
      <c r="A122" s="62" t="s">
        <v>140</v>
      </c>
      <c r="B122" s="63" t="s">
        <v>139</v>
      </c>
      <c r="C122" s="70">
        <v>135.30350000000001</v>
      </c>
    </row>
    <row r="123" spans="1:4">
      <c r="A123" s="62" t="s">
        <v>175</v>
      </c>
      <c r="B123" s="63" t="s">
        <v>138</v>
      </c>
      <c r="C123" s="70">
        <v>400</v>
      </c>
    </row>
    <row r="124" spans="1:4" ht="38.25">
      <c r="A124" s="62" t="s">
        <v>190</v>
      </c>
      <c r="B124" s="63" t="s">
        <v>157</v>
      </c>
      <c r="C124" s="70">
        <v>536.36059999999998</v>
      </c>
    </row>
    <row r="125" spans="1:4" ht="38.25">
      <c r="A125" s="64" t="s">
        <v>163</v>
      </c>
      <c r="B125" s="65" t="s">
        <v>164</v>
      </c>
      <c r="C125" s="66">
        <v>-58.1</v>
      </c>
    </row>
    <row r="126" spans="1:4">
      <c r="A126" s="59" t="s">
        <v>26</v>
      </c>
      <c r="B126" s="59"/>
      <c r="C126" s="60">
        <f>C59+C45+C37+C33+C12+C10+C6+C43+C31+C103+C94+C57+C116</f>
        <v>2492688.8573800004</v>
      </c>
      <c r="D126" s="15"/>
    </row>
    <row r="127" spans="1:4">
      <c r="A127" s="12"/>
      <c r="B127" s="12"/>
      <c r="C127" s="12"/>
    </row>
    <row r="128" spans="1:4">
      <c r="A128" s="73"/>
      <c r="B128" s="73"/>
      <c r="C128" s="73"/>
    </row>
    <row r="129" spans="1:3">
      <c r="A129" s="4"/>
      <c r="B129" s="4"/>
      <c r="C129" s="4"/>
    </row>
    <row r="133" spans="1:3">
      <c r="C133" s="5"/>
    </row>
    <row r="136" spans="1:3">
      <c r="C136" s="5"/>
    </row>
  </sheetData>
  <autoFilter ref="A1:C126">
    <filterColumn colId="1" showButton="0"/>
  </autoFilter>
  <mergeCells count="18">
    <mergeCell ref="B1:C1"/>
    <mergeCell ref="A4:B4"/>
    <mergeCell ref="A5:B5"/>
    <mergeCell ref="A2:C2"/>
    <mergeCell ref="A128:C128"/>
    <mergeCell ref="A6:B6"/>
    <mergeCell ref="A10:B10"/>
    <mergeCell ref="A12:B12"/>
    <mergeCell ref="A33:B33"/>
    <mergeCell ref="A37:B37"/>
    <mergeCell ref="A45:B45"/>
    <mergeCell ref="A59:B59"/>
    <mergeCell ref="A43:B43"/>
    <mergeCell ref="A31:B31"/>
    <mergeCell ref="A103:B103"/>
    <mergeCell ref="A57:B57"/>
    <mergeCell ref="A94:B94"/>
    <mergeCell ref="A116:B116"/>
  </mergeCells>
  <pageMargins left="0.9055118110236221" right="0.51181102362204722" top="0.55118110236220474" bottom="0.55118110236220474" header="0.31496062992125984" footer="0.31496062992125984"/>
  <pageSetup paperSize="9" scale="8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MAKET_GENERATOR&lt;/Code&gt;&#10;  &lt;ObjectCode&gt;MAKET_GENERATOR&lt;/ObjectCode&gt;&#10;  &lt;DocName&gt;РЧБ для сверки БР (копия от 22.01.2020 4_44_44)&lt;/DocName&gt;&#10;  &lt;VariantName&gt;РЧБ для сверки БР (копия от 22.01.2020 4:44:44)&lt;/VariantName&gt;&#10;  &lt;VariantLink&gt;280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711D2ED-DF5B-44C8-9A0B-CFFC4E5F0F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2023-10-30T11:30:01Z</cp:lastPrinted>
  <dcterms:created xsi:type="dcterms:W3CDTF">2021-07-07T12:29:10Z</dcterms:created>
  <dcterms:modified xsi:type="dcterms:W3CDTF">2023-10-30T11:30:04Z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сверки БР (копия от 22.01.2020 4_44_44)(21).xlsx</vt:lpwstr>
  </property>
  <property fmtid="{D5CDD505-2E9C-101B-9397-08002B2CF9AE}" pid="3" name="Название отчета">
    <vt:lpwstr>РЧБ для сверки БР (копия от 22.01.2020 4_44_44)(21).xlsx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20.2.2923.288050920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