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Документ!$A$1:$C$98</definedName>
    <definedName name="_xlnm.Print_Titles" localSheetId="0">Документ!$5:$5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2"/>
  <c r="C49"/>
  <c r="C89"/>
  <c r="C82"/>
  <c r="C76"/>
  <c r="C47"/>
  <c r="C30" l="1"/>
  <c r="C37"/>
  <c r="C33"/>
  <c r="C12"/>
  <c r="C6" l="1"/>
  <c r="C10" l="1"/>
</calcChain>
</file>

<file path=xl/sharedStrings.xml><?xml version="1.0" encoding="utf-8"?>
<sst xmlns="http://schemas.openxmlformats.org/spreadsheetml/2006/main" count="181" uniqueCount="158">
  <si>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</si>
  <si>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</si>
  <si>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</si>
  <si>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</si>
  <si>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</si>
  <si>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</si>
  <si>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</si>
  <si>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</si>
  <si>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</si>
  <si>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</si>
  <si>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</si>
  <si>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</si>
  <si>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</si>
  <si>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</si>
  <si>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</si>
  <si>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</si>
  <si>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</si>
  <si>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081 Управление Федеральной службы по ветеринарному и фитосанитарному надзору по Республике Коми</t>
  </si>
  <si>
    <t>182 Федеральная налоговая служба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</si>
  <si>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</si>
  <si>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</si>
  <si>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</si>
  <si>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</si>
  <si>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</si>
  <si>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</si>
  <si>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</si>
  <si>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</si>
  <si>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</si>
  <si>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</si>
  <si>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</si>
  <si>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</si>
  <si>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</si>
  <si>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</si>
  <si>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</si>
  <si>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</si>
  <si>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</si>
  <si>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</si>
  <si>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</si>
  <si>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</si>
  <si>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</si>
  <si>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</si>
  <si>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</si>
  <si>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</si>
  <si>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</si>
  <si>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</si>
  <si>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</si>
  <si>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</si>
  <si>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</si>
  <si>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</si>
  <si>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</si>
  <si>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</si>
  <si>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</si>
  <si>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</si>
  <si>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</si>
  <si>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</si>
  <si>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</si>
  <si>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</si>
  <si>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</si>
  <si>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</si>
  <si>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</si>
  <si>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1 16 01 203 01 0000 140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</si>
  <si>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</si>
  <si>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</si>
  <si>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</si>
  <si>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</si>
  <si>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</si>
  <si>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</si>
  <si>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</si>
  <si>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</si>
  <si>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</si>
  <si>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</si>
  <si>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</si>
  <si>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</si>
  <si>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</si>
  <si>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</si>
  <si>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</si>
  <si>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</si>
  <si>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</si>
  <si>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</si>
  <si>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</si>
  <si>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</si>
  <si>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</si>
  <si>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</si>
  <si>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</si>
  <si>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</si>
  <si>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1 14 06 325 05 0000 430</t>
  </si>
  <si>
    <t>1 17 01 050 05 0000 180</t>
  </si>
  <si>
    <t>1 16 10 100 05 0000 140</t>
  </si>
  <si>
    <t>1 12 01 010 01 0000 120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</si>
  <si>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</si>
  <si>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</si>
  <si>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1 17 05 050 05 0000 180</t>
  </si>
  <si>
    <t>Прочие неналоговые доходы бюджетов муниципальных районов</t>
  </si>
  <si>
    <t>1 16 09 040 05 0000 140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</si>
  <si>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</si>
  <si>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Прочие доходы от компенсации затрат бюджетов муниципальных районов</t>
  </si>
  <si>
    <t>1 13 02 995 05 0000 130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</si>
  <si>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</si>
  <si>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1 16 11 0500 01 0000 140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</si>
  <si>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</si>
  <si>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</si>
  <si>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</si>
  <si>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</si>
  <si>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</si>
  <si>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</si>
  <si>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1 01 02 130 01 0000 110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</si>
  <si>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</si>
  <si>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</si>
  <si>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1 09 07 033 05 0000 110</t>
  </si>
  <si>
    <t>1 16 10 031 05 0000 140</t>
  </si>
  <si>
    <t xml:space="preserve">Доходы бюджета муниципального района "Сыктывдинский"  Республики Коми                             за 1 квартал 2023 году по кодам классификации доходов бюджета </t>
  </si>
  <si>
    <t>905 Контрольно-счетная палата муниципального района "Сыктывдиснкй" Республики Коми</t>
  </si>
  <si>
    <t>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</si>
  <si>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</si>
  <si>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2 02 20 299 05 0000 150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</si>
  <si>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</si>
  <si>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</si>
  <si>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</si>
  <si>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2 02 29 999 05 0000 150</t>
  </si>
  <si>
    <t>Прочие субсидии бюджетам муниципальных районов</t>
  </si>
  <si>
    <t>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</si>
  <si>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</si>
  <si>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</si>
  <si>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</si>
  <si>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2 07 05 010 05 0000 150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</si>
  <si>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</si>
  <si>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</si>
  <si>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</si>
  <si>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956 Управление кульуры муниципального района "Сыктывдинский" Республики Коми</t>
  </si>
  <si>
    <t>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</si>
  <si>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</si>
  <si>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2 02 25 519 05 0000 150</t>
  </si>
  <si>
    <t>Субсидии бюджетам муниципальных районов на поддержку отрасли культуры</t>
  </si>
  <si>
    <t>2 02 45 454 05 0000 150</t>
  </si>
  <si>
    <t>Межбюджетные трансферты, передаваемые бюджетам муниципальных районов на создание модельных муниципальных библиотек</t>
  </si>
  <si>
    <t>2 18 05 010 05 0000 150</t>
  </si>
  <si>
    <t>Доходы бюджетов муниципальных районов от возврата бюджетными учреждениями остатков субсидий прошлых лет</t>
  </si>
  <si>
    <t>975 Управление образования администрации муниципального района "Сыктывдинский" Республики Коми</t>
  </si>
  <si>
    <t>2 02 25 304 05 0000 150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</si>
  <si>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</si>
  <si>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</si>
  <si>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</si>
  <si>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</si>
  <si>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</si>
  <si>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2 02 39 999 05 0000 150</t>
  </si>
  <si>
    <t>Прочие субвенции бюджетам муниципальных районов</t>
  </si>
  <si>
    <t>2 02 45 303 05 0000 150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</si>
  <si>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</si>
  <si>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Управление финансов муниципального района "Сыктывдинский" Республики Коми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</si>
  <si>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</si>
  <si>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</si>
  <si>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2 02 15 002 05 0000 150</t>
  </si>
  <si>
    <t>Дотации бюджетам муниципальных районов на поддержку мер по обеспечению сбалансированности бюджетов</t>
  </si>
  <si>
    <t>2 02 19 999 05 0000 150</t>
  </si>
  <si>
    <t>Прочие дотации бюджетам муниципальных районов</t>
  </si>
  <si>
    <t>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</si>
  <si>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</si>
  <si>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Приложение 1                                                                                                                                 к постановлению администрации  муниципального района "Сыктывдинский"                                                                                                                               от 28 апреля 2023 года №4/547 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</si>
</sst>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6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2" fillId="0" borderId="5">
      <alignment horizontal="right" vertical="top" shrinkToFit="1"/>
    </xf>
    <xf numFmtId="49" fontId="3" fillId="0" borderId="3">
      <alignment horizontal="center" vertical="top" shrinkToFit="1"/>
    </xf>
    <xf numFmtId="49" fontId="12" fillId="0" borderId="4">
      <alignment horizontal="center" vertical="top" shrinkToFit="1"/>
    </xf>
    <xf numFmtId="49" fontId="12" fillId="0" borderId="4">
      <alignment horizontal="center" vertical="top" shrinkToFit="1"/>
    </xf>
    <xf numFmtId="0" fontId="12" fillId="0" borderId="4">
      <alignment horizontal="left" vertical="top" wrapText="1"/>
    </xf>
    <xf numFmtId="0" fontId="13" fillId="0" borderId="1"/>
    <xf numFmtId="167" fontId="13" fillId="0" borderId="1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top" wrapText="1"/>
    </xf>
    <xf numFmtId="49" fontId="9" fillId="4" borderId="11" xfId="0" applyNumberFormat="1" applyFont="1" applyFill="1" applyBorder="1" applyAlignment="1">
      <alignment horizontal="center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165" fontId="0" fillId="0" borderId="0" xfId="0" applyNumberFormat="1" applyProtection="1">
      <protection locked="0"/>
    </xf>
    <xf numFmtId="49" fontId="9" fillId="4" borderId="12" xfId="0" applyNumberFormat="1" applyFont="1" applyFill="1" applyBorder="1" applyAlignment="1">
      <alignment horizontal="left" vertical="center" wrapText="1"/>
    </xf>
    <xf numFmtId="4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49" fontId="9" fillId="4" borderId="13" xfId="0" applyNumberFormat="1" applyFont="1" applyFill="1" applyBorder="1" applyAlignment="1">
      <alignment horizontal="center" vertical="top" wrapText="1"/>
    </xf>
    <xf numFmtId="49" fontId="9" fillId="4" borderId="9" xfId="31" applyFont="1" applyFill="1" applyBorder="1">
      <alignment horizontal="center" vertical="top" shrinkToFit="1"/>
    </xf>
    <xf numFmtId="0" fontId="0" fillId="4" borderId="0" xfId="0" applyFill="1" applyProtection="1">
      <protection locked="0"/>
    </xf>
    <xf numFmtId="165" fontId="9" fillId="4" borderId="9" xfId="10" applyNumberFormat="1" applyFont="1" applyFill="1" applyBorder="1" applyAlignment="1" applyProtection="1">
      <alignment horizontal="center" vertical="center" shrinkToFit="1"/>
    </xf>
    <xf numFmtId="168" fontId="9" fillId="4" borderId="9" xfId="23" applyNumberFormat="1" applyFont="1" applyFill="1" applyBorder="1" applyAlignment="1">
      <alignment horizontal="center" vertical="center"/>
    </xf>
    <xf numFmtId="0" fontId="14" fillId="0" borderId="0" xfId="0" applyFont="1" applyProtection="1">
      <protection locked="0"/>
    </xf>
    <xf numFmtId="165" fontId="7" fillId="4" borderId="9" xfId="6" applyNumberFormat="1" applyFont="1" applyFill="1" applyBorder="1" applyAlignment="1" applyProtection="1">
      <alignment horizontal="center" vertical="center" shrinkToFit="1"/>
    </xf>
    <xf numFmtId="49" fontId="9" fillId="4" borderId="9" xfId="32" applyFont="1" applyFill="1" applyBorder="1" applyAlignment="1">
      <alignment horizontal="center" vertical="center" shrinkToFit="1"/>
    </xf>
    <xf numFmtId="0" fontId="9" fillId="4" borderId="4" xfId="26" applyFont="1" applyFill="1">
      <alignment horizontal="left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11" fillId="4" borderId="1" xfId="13" applyNumberFormat="1" applyFont="1" applyFill="1" applyBorder="1" applyProtection="1"/>
    <xf numFmtId="169" fontId="0" fillId="4" borderId="0" xfId="0" applyNumberFormat="1" applyFill="1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9" fillId="4" borderId="9" xfId="25" quotePrefix="1" applyFont="1" applyFill="1" applyBorder="1">
      <alignment horizontal="left" vertical="top" wrapText="1"/>
    </xf>
    <xf numFmtId="165" fontId="9" fillId="4" borderId="11" xfId="10" applyNumberFormat="1" applyFont="1" applyFill="1" applyBorder="1" applyAlignment="1" applyProtection="1">
      <alignment horizontal="center" vertical="center" shrinkToFit="1"/>
    </xf>
    <xf numFmtId="0" fontId="9" fillId="4" borderId="9" xfId="8" quotePrefix="1" applyNumberFormat="1" applyFont="1" applyFill="1" applyBorder="1" applyProtection="1">
      <alignment horizontal="left" vertical="top" wrapText="1"/>
    </xf>
    <xf numFmtId="165" fontId="9" fillId="4" borderId="9" xfId="29" applyNumberFormat="1" applyFont="1" applyFill="1" applyBorder="1" applyAlignment="1">
      <alignment horizontal="center" vertical="center" shrinkToFit="1"/>
    </xf>
    <xf numFmtId="165" fontId="9" fillId="4" borderId="9" xfId="28" applyNumberFormat="1" applyFont="1" applyFill="1" applyBorder="1" applyAlignment="1">
      <alignment horizontal="center" vertical="center" shrinkToFit="1"/>
    </xf>
    <xf numFmtId="165" fontId="9" fillId="4" borderId="9" xfId="27" applyNumberFormat="1" applyFont="1" applyFill="1" applyBorder="1" applyAlignment="1">
      <alignment horizontal="center" vertical="center" shrinkToFit="1"/>
    </xf>
    <xf numFmtId="0" fontId="9" fillId="4" borderId="4" xfId="33" applyFont="1" applyFill="1">
      <alignment horizontal="left" vertical="top" wrapText="1"/>
    </xf>
    <xf numFmtId="0" fontId="9" fillId="4" borderId="9" xfId="23" applyNumberFormat="1" applyFont="1" applyFill="1" applyBorder="1" applyAlignment="1">
      <alignment horizontal="center" vertical="center"/>
    </xf>
    <xf numFmtId="0" fontId="9" fillId="4" borderId="9" xfId="33" applyFont="1" applyFill="1" applyBorder="1">
      <alignment horizontal="left" vertical="top" wrapText="1"/>
    </xf>
    <xf numFmtId="165" fontId="9" fillId="4" borderId="9" xfId="6" applyNumberFormat="1" applyFont="1" applyFill="1" applyBorder="1" applyAlignment="1" applyProtection="1">
      <alignment horizontal="center" vertical="center" shrinkToFit="1"/>
    </xf>
    <xf numFmtId="0" fontId="9" fillId="4" borderId="12" xfId="24" quotePrefix="1" applyFont="1" applyFill="1" applyBorder="1">
      <alignment horizontal="left" vertical="top" wrapText="1"/>
    </xf>
    <xf numFmtId="0" fontId="9" fillId="4" borderId="9" xfId="24" quotePrefix="1" applyFont="1" applyFill="1" applyBorder="1">
      <alignment horizontal="left" vertical="top" wrapText="1"/>
    </xf>
    <xf numFmtId="0" fontId="9" fillId="4" borderId="9" xfId="24" quotePrefix="1" applyFont="1" applyFill="1" applyBorder="1" applyAlignment="1">
      <alignment horizontal="left" vertical="top" wrapText="1"/>
    </xf>
    <xf numFmtId="0" fontId="9" fillId="4" borderId="9" xfId="26" applyFont="1" applyFill="1" applyBorder="1">
      <alignment horizontal="left" vertical="top" wrapText="1"/>
    </xf>
    <xf numFmtId="0" fontId="9" fillId="4" borderId="14" xfId="26" applyFont="1" applyFill="1" applyBorder="1">
      <alignment horizontal="left" vertical="top" wrapText="1"/>
    </xf>
    <xf numFmtId="0" fontId="9" fillId="4" borderId="9" xfId="33" applyFont="1" applyFill="1" applyBorder="1" applyAlignment="1">
      <alignment vertical="top" wrapText="1"/>
    </xf>
    <xf numFmtId="0" fontId="7" fillId="4" borderId="9" xfId="11" applyNumberFormat="1" applyFont="1" applyFill="1" applyBorder="1" applyProtection="1"/>
    <xf numFmtId="165" fontId="7" fillId="4" borderId="9" xfId="12" applyNumberFormat="1" applyFont="1" applyFill="1" applyBorder="1" applyAlignment="1" applyProtection="1">
      <alignment horizontal="center" vertical="center" shrinkToFit="1"/>
    </xf>
    <xf numFmtId="165" fontId="15" fillId="4" borderId="9" xfId="6" applyNumberFormat="1" applyFont="1" applyFill="1" applyBorder="1" applyAlignment="1" applyProtection="1">
      <alignment horizontal="center" vertical="center" shrinkToFit="1"/>
    </xf>
    <xf numFmtId="49" fontId="11" fillId="4" borderId="9" xfId="8" applyNumberFormat="1" applyFont="1" applyFill="1" applyBorder="1" applyAlignment="1" applyProtection="1">
      <alignment horizontal="center" vertical="top" shrinkToFit="1"/>
    </xf>
    <xf numFmtId="0" fontId="11" fillId="4" borderId="9" xfId="8" applyNumberFormat="1" applyFont="1" applyFill="1" applyBorder="1" applyAlignment="1" applyProtection="1">
      <alignment horizontal="left" vertical="top" wrapText="1"/>
    </xf>
    <xf numFmtId="165" fontId="11" fillId="4" borderId="9" xfId="10" applyNumberFormat="1" applyFont="1" applyFill="1" applyBorder="1" applyAlignment="1" applyProtection="1">
      <alignment horizontal="center" vertical="center" shrinkToFit="1"/>
    </xf>
    <xf numFmtId="0" fontId="11" fillId="4" borderId="9" xfId="9" applyNumberFormat="1" applyFont="1" applyFill="1" applyBorder="1" applyAlignment="1" applyProtection="1">
      <alignment horizontal="left" vertical="top" wrapText="1"/>
    </xf>
    <xf numFmtId="49" fontId="11" fillId="0" borderId="9" xfId="9" applyNumberFormat="1" applyFont="1" applyBorder="1" applyAlignment="1" applyProtection="1">
      <alignment horizontal="center" vertical="top" shrinkToFit="1"/>
    </xf>
    <xf numFmtId="49" fontId="11" fillId="0" borderId="9" xfId="8" applyNumberFormat="1" applyFont="1" applyBorder="1" applyAlignment="1" applyProtection="1">
      <alignment horizontal="center" vertical="top" shrinkToFit="1"/>
    </xf>
    <xf numFmtId="0" fontId="9" fillId="0" borderId="1" xfId="0" applyFont="1" applyBorder="1" applyAlignment="1" applyProtection="1">
      <alignment horizontal="right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1" fillId="4" borderId="1" xfId="14" applyFont="1" applyFill="1">
      <alignment horizontal="left" vertical="top" wrapText="1"/>
    </xf>
    <xf numFmtId="0" fontId="7" fillId="4" borderId="9" xfId="4" applyNumberFormat="1" applyFont="1" applyFill="1" applyBorder="1" applyAlignment="1" applyProtection="1">
      <alignment horizontal="center" vertical="top" wrapText="1"/>
    </xf>
    <xf numFmtId="49" fontId="15" fillId="4" borderId="9" xfId="31" applyFont="1" applyFill="1" applyBorder="1" applyAlignment="1">
      <alignment horizontal="center" vertical="top" wrapText="1" shrinkToFit="1"/>
    </xf>
    <xf numFmtId="49" fontId="15" fillId="4" borderId="9" xfId="4" applyNumberFormat="1" applyFont="1" applyFill="1" applyBorder="1" applyAlignment="1" applyProtection="1">
      <alignment horizontal="center" vertical="top" wrapText="1" shrinkToFit="1"/>
    </xf>
    <xf numFmtId="0" fontId="15" fillId="4" borderId="9" xfId="4" applyNumberFormat="1" applyFont="1" applyFill="1" applyBorder="1" applyAlignment="1" applyProtection="1">
      <alignment horizontal="center" vertical="top" wrapText="1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abSelected="1" view="pageBreakPreview" zoomScale="102" zoomScaleSheetLayoutView="102" workbookViewId="0">
      <pane ySplit="5" topLeftCell="A75" activePane="bottomLeft" state="frozen"/>
      <selection pane="bottomLeft" activeCell="B78" sqref="B78"/>
    </sheetView>
  </sheetViews>
  <sheetFormatPr defaultColWidth="9.140625" defaultRowHeight="15"/>
  <cols>
    <col min="1" max="1" width="21.5703125" style="1" customWidth="1"/>
    <col min="2" max="2" width="61.42578125" style="1" customWidth="1"/>
    <col min="3" max="3" width="11.28515625" style="1" customWidth="1"/>
    <col min="4" max="5" width="11.7109375" style="1" bestFit="1" customWidth="1"/>
    <col min="6" max="16384" width="9.140625" style="1"/>
  </cols>
  <sheetData>
    <row r="1" spans="1:5" ht="51" customHeight="1">
      <c r="A1" s="2"/>
      <c r="B1" s="54" t="s">
        <v>157</v>
      </c>
      <c r="C1" s="54"/>
    </row>
    <row r="2" spans="1:5" ht="34.5" customHeight="1">
      <c r="A2" s="56" t="s">
        <v>110</v>
      </c>
      <c r="B2" s="56"/>
      <c r="C2" s="56"/>
      <c r="D2" s="19"/>
    </row>
    <row r="3" spans="1:5" ht="15.2" customHeight="1">
      <c r="A3" s="3"/>
      <c r="B3" s="3"/>
      <c r="C3" s="3" t="s">
        <v>25</v>
      </c>
    </row>
    <row r="4" spans="1:5" ht="25.5">
      <c r="A4" s="55" t="s">
        <v>23</v>
      </c>
      <c r="B4" s="55"/>
      <c r="C4" s="23" t="s">
        <v>24</v>
      </c>
      <c r="D4" s="24"/>
    </row>
    <row r="5" spans="1:5">
      <c r="A5" s="55" t="s">
        <v>0</v>
      </c>
      <c r="B5" s="55"/>
      <c r="C5" s="28" t="s">
        <v>1</v>
      </c>
      <c r="D5" s="24"/>
    </row>
    <row r="6" spans="1:5">
      <c r="A6" s="58" t="s">
        <v>16</v>
      </c>
      <c r="B6" s="58"/>
      <c r="C6" s="20">
        <f>C7+C8+C9</f>
        <v>296.7</v>
      </c>
      <c r="D6" s="25"/>
    </row>
    <row r="7" spans="1:5" ht="25.5">
      <c r="A7" s="7" t="s">
        <v>88</v>
      </c>
      <c r="B7" s="6" t="s">
        <v>27</v>
      </c>
      <c r="C7" s="17">
        <v>55.1</v>
      </c>
    </row>
    <row r="8" spans="1:5">
      <c r="A8" s="7" t="s">
        <v>28</v>
      </c>
      <c r="B8" s="6" t="s">
        <v>29</v>
      </c>
      <c r="C8" s="17">
        <v>208.6</v>
      </c>
    </row>
    <row r="9" spans="1:5">
      <c r="A9" s="7" t="s">
        <v>30</v>
      </c>
      <c r="B9" s="6" t="s">
        <v>31</v>
      </c>
      <c r="C9" s="17">
        <v>33</v>
      </c>
    </row>
    <row r="10" spans="1:5" ht="33" customHeight="1">
      <c r="A10" s="58" t="s">
        <v>17</v>
      </c>
      <c r="B10" s="58"/>
      <c r="C10" s="20">
        <f>C11</f>
        <v>0.2</v>
      </c>
      <c r="D10" s="16"/>
    </row>
    <row r="11" spans="1:5" ht="60.6" customHeight="1">
      <c r="A11" s="7" t="s">
        <v>32</v>
      </c>
      <c r="B11" s="41" t="s">
        <v>33</v>
      </c>
      <c r="C11" s="17">
        <v>0.2</v>
      </c>
      <c r="D11" s="16"/>
    </row>
    <row r="12" spans="1:5">
      <c r="A12" s="58" t="s">
        <v>18</v>
      </c>
      <c r="B12" s="58"/>
      <c r="C12" s="20">
        <f>C13+C14+C15+C16+C17+C23+C24+C25+C26+C27+C28+C29+C18+C19+C20+C21+C22</f>
        <v>89707.699999999983</v>
      </c>
      <c r="D12" s="13"/>
      <c r="E12" s="13"/>
    </row>
    <row r="13" spans="1:5" ht="65.45" customHeight="1">
      <c r="A13" s="7" t="s">
        <v>46</v>
      </c>
      <c r="B13" s="6" t="s">
        <v>47</v>
      </c>
      <c r="C13" s="17">
        <v>60744.4</v>
      </c>
      <c r="E13" s="10"/>
    </row>
    <row r="14" spans="1:5" ht="76.5">
      <c r="A14" s="7" t="s">
        <v>38</v>
      </c>
      <c r="B14" s="9" t="s">
        <v>39</v>
      </c>
      <c r="C14" s="17">
        <v>-704.2</v>
      </c>
    </row>
    <row r="15" spans="1:5" ht="38.25">
      <c r="A15" s="7" t="s">
        <v>40</v>
      </c>
      <c r="B15" s="6" t="s">
        <v>41</v>
      </c>
      <c r="C15" s="17">
        <v>13675.4</v>
      </c>
    </row>
    <row r="16" spans="1:5" ht="63.75">
      <c r="A16" s="7" t="s">
        <v>42</v>
      </c>
      <c r="B16" s="9" t="s">
        <v>43</v>
      </c>
      <c r="C16" s="17">
        <v>51.2</v>
      </c>
    </row>
    <row r="17" spans="1:6" ht="63.75">
      <c r="A17" s="8" t="s">
        <v>44</v>
      </c>
      <c r="B17" s="29" t="s">
        <v>45</v>
      </c>
      <c r="C17" s="30">
        <v>-89.3</v>
      </c>
      <c r="D17" s="10"/>
    </row>
    <row r="18" spans="1:6" ht="38.25">
      <c r="A18" s="8" t="s">
        <v>105</v>
      </c>
      <c r="B18" s="22" t="s">
        <v>106</v>
      </c>
      <c r="C18" s="17">
        <v>43.6</v>
      </c>
      <c r="D18" s="10"/>
    </row>
    <row r="19" spans="1:6" ht="82.15" customHeight="1">
      <c r="A19" s="7" t="s">
        <v>34</v>
      </c>
      <c r="B19" s="31" t="s">
        <v>2</v>
      </c>
      <c r="C19" s="17">
        <v>3136.7</v>
      </c>
      <c r="D19" s="10"/>
    </row>
    <row r="20" spans="1:6" ht="89.25">
      <c r="A20" s="7" t="s">
        <v>35</v>
      </c>
      <c r="B20" s="31" t="s">
        <v>3</v>
      </c>
      <c r="C20" s="17">
        <v>12.9</v>
      </c>
      <c r="D20" s="10"/>
    </row>
    <row r="21" spans="1:6" ht="76.5">
      <c r="A21" s="7" t="s">
        <v>36</v>
      </c>
      <c r="B21" s="31" t="s">
        <v>4</v>
      </c>
      <c r="C21" s="17">
        <v>3354</v>
      </c>
      <c r="D21" s="10"/>
    </row>
    <row r="22" spans="1:6" ht="76.5">
      <c r="A22" s="8" t="s">
        <v>37</v>
      </c>
      <c r="B22" s="31" t="s">
        <v>5</v>
      </c>
      <c r="C22" s="17">
        <v>-402</v>
      </c>
      <c r="D22" s="10"/>
    </row>
    <row r="23" spans="1:6" ht="25.5">
      <c r="A23" s="5" t="s">
        <v>48</v>
      </c>
      <c r="B23" s="11" t="s">
        <v>49</v>
      </c>
      <c r="C23" s="32">
        <v>4031.5</v>
      </c>
      <c r="D23" s="10"/>
      <c r="E23" s="12"/>
      <c r="F23" s="12"/>
    </row>
    <row r="24" spans="1:6" ht="51">
      <c r="A24" s="5" t="s">
        <v>50</v>
      </c>
      <c r="B24" s="11" t="s">
        <v>51</v>
      </c>
      <c r="C24" s="33">
        <v>5036.6000000000004</v>
      </c>
    </row>
    <row r="25" spans="1:6">
      <c r="A25" s="5" t="s">
        <v>52</v>
      </c>
      <c r="B25" s="11" t="s">
        <v>53</v>
      </c>
      <c r="C25" s="33">
        <v>-22.3</v>
      </c>
      <c r="D25" s="10"/>
    </row>
    <row r="26" spans="1:6">
      <c r="A26" s="5" t="s">
        <v>54</v>
      </c>
      <c r="B26" s="11" t="s">
        <v>55</v>
      </c>
      <c r="C26" s="33">
        <v>2.4</v>
      </c>
      <c r="D26" s="10"/>
    </row>
    <row r="27" spans="1:6" ht="25.5">
      <c r="A27" s="5" t="s">
        <v>56</v>
      </c>
      <c r="B27" s="11" t="s">
        <v>57</v>
      </c>
      <c r="C27" s="34">
        <v>-143.30000000000001</v>
      </c>
    </row>
    <row r="28" spans="1:6" ht="38.25">
      <c r="A28" s="5" t="s">
        <v>58</v>
      </c>
      <c r="B28" s="11" t="s">
        <v>59</v>
      </c>
      <c r="C28" s="34">
        <v>982.7</v>
      </c>
    </row>
    <row r="29" spans="1:6" ht="51">
      <c r="A29" s="5" t="s">
        <v>108</v>
      </c>
      <c r="B29" s="35" t="s">
        <v>107</v>
      </c>
      <c r="C29" s="36">
        <v>-2.6</v>
      </c>
      <c r="D29" s="19"/>
    </row>
    <row r="30" spans="1:6">
      <c r="A30" s="58" t="s">
        <v>19</v>
      </c>
      <c r="B30" s="58"/>
      <c r="C30" s="20">
        <f>C32+C31</f>
        <v>59.5</v>
      </c>
      <c r="D30" s="10"/>
    </row>
    <row r="31" spans="1:6" ht="63.75">
      <c r="A31" s="14" t="s">
        <v>61</v>
      </c>
      <c r="B31" s="37" t="s">
        <v>62</v>
      </c>
      <c r="C31" s="38">
        <v>2</v>
      </c>
      <c r="D31" s="10"/>
    </row>
    <row r="32" spans="1:6" ht="51">
      <c r="A32" s="7" t="s">
        <v>32</v>
      </c>
      <c r="B32" s="39" t="s">
        <v>33</v>
      </c>
      <c r="C32" s="32">
        <v>57.5</v>
      </c>
    </row>
    <row r="33" spans="1:4">
      <c r="A33" s="58" t="s">
        <v>20</v>
      </c>
      <c r="B33" s="58"/>
      <c r="C33" s="20">
        <f>C34+C36+C35</f>
        <v>4.8</v>
      </c>
      <c r="D33" s="10"/>
    </row>
    <row r="34" spans="1:4" ht="63.75">
      <c r="A34" s="5" t="s">
        <v>63</v>
      </c>
      <c r="B34" s="40" t="s">
        <v>64</v>
      </c>
      <c r="C34" s="17">
        <v>0.6</v>
      </c>
    </row>
    <row r="35" spans="1:4" ht="63.75">
      <c r="A35" s="15" t="s">
        <v>67</v>
      </c>
      <c r="B35" s="35" t="s">
        <v>70</v>
      </c>
      <c r="C35" s="17">
        <v>1.2</v>
      </c>
    </row>
    <row r="36" spans="1:4" ht="63.75">
      <c r="A36" s="5" t="s">
        <v>60</v>
      </c>
      <c r="B36" s="40" t="s">
        <v>68</v>
      </c>
      <c r="C36" s="17">
        <v>3</v>
      </c>
    </row>
    <row r="37" spans="1:4">
      <c r="A37" s="58" t="s">
        <v>21</v>
      </c>
      <c r="B37" s="58"/>
      <c r="C37" s="20">
        <f>C38+C39+C40+C41+C42+C43+C44+C45+C46</f>
        <v>230.70000000000005</v>
      </c>
      <c r="D37" s="27"/>
    </row>
    <row r="38" spans="1:4" ht="63.75">
      <c r="A38" s="15" t="s">
        <v>63</v>
      </c>
      <c r="B38" s="40" t="s">
        <v>64</v>
      </c>
      <c r="C38" s="18">
        <v>13.4</v>
      </c>
    </row>
    <row r="39" spans="1:4" ht="76.5">
      <c r="A39" s="15" t="s">
        <v>65</v>
      </c>
      <c r="B39" s="40" t="s">
        <v>66</v>
      </c>
      <c r="C39" s="18">
        <v>67.400000000000006</v>
      </c>
    </row>
    <row r="40" spans="1:4" ht="63.75">
      <c r="A40" s="15" t="s">
        <v>67</v>
      </c>
      <c r="B40" s="29" t="s">
        <v>70</v>
      </c>
      <c r="C40" s="18">
        <v>20.5</v>
      </c>
    </row>
    <row r="41" spans="1:4" ht="63.75">
      <c r="A41" s="15" t="s">
        <v>71</v>
      </c>
      <c r="B41" s="40" t="s">
        <v>72</v>
      </c>
      <c r="C41" s="18">
        <v>1</v>
      </c>
    </row>
    <row r="42" spans="1:4" ht="89.25">
      <c r="A42" s="15" t="s">
        <v>73</v>
      </c>
      <c r="B42" s="29" t="s">
        <v>74</v>
      </c>
      <c r="C42" s="18">
        <v>1</v>
      </c>
    </row>
    <row r="43" spans="1:4" ht="89.25">
      <c r="A43" s="15" t="s">
        <v>75</v>
      </c>
      <c r="B43" s="40" t="s">
        <v>76</v>
      </c>
      <c r="C43" s="18">
        <v>13.5</v>
      </c>
    </row>
    <row r="44" spans="1:4" ht="63.75">
      <c r="A44" s="15" t="s">
        <v>61</v>
      </c>
      <c r="B44" s="40" t="s">
        <v>62</v>
      </c>
      <c r="C44" s="18">
        <v>1.4</v>
      </c>
    </row>
    <row r="45" spans="1:4" ht="63.75">
      <c r="A45" s="15" t="s">
        <v>69</v>
      </c>
      <c r="B45" s="40" t="s">
        <v>77</v>
      </c>
      <c r="C45" s="18">
        <v>18.8</v>
      </c>
    </row>
    <row r="46" spans="1:4" ht="70.150000000000006" customHeight="1">
      <c r="A46" s="15" t="s">
        <v>60</v>
      </c>
      <c r="B46" s="40" t="s">
        <v>68</v>
      </c>
      <c r="C46" s="18">
        <v>93.7</v>
      </c>
    </row>
    <row r="47" spans="1:4" ht="21" customHeight="1">
      <c r="A47" s="59" t="s">
        <v>111</v>
      </c>
      <c r="B47" s="59"/>
      <c r="C47" s="47">
        <f>C48</f>
        <v>110.45</v>
      </c>
    </row>
    <row r="48" spans="1:4" ht="49.5" customHeight="1">
      <c r="A48" s="48" t="s">
        <v>112</v>
      </c>
      <c r="B48" s="49" t="s">
        <v>113</v>
      </c>
      <c r="C48" s="50">
        <v>110.45</v>
      </c>
    </row>
    <row r="49" spans="1:5" ht="18.75" customHeight="1">
      <c r="A49" s="58" t="s">
        <v>22</v>
      </c>
      <c r="B49" s="58"/>
      <c r="C49" s="20">
        <f>SUM(C50:C75)</f>
        <v>244237.64252000002</v>
      </c>
      <c r="D49" s="10"/>
    </row>
    <row r="50" spans="1:5" ht="63.75">
      <c r="A50" s="5" t="s">
        <v>78</v>
      </c>
      <c r="B50" s="9" t="s">
        <v>6</v>
      </c>
      <c r="C50" s="17">
        <v>1477.5</v>
      </c>
      <c r="D50" s="10"/>
      <c r="E50" s="10"/>
    </row>
    <row r="51" spans="1:5" ht="51">
      <c r="A51" s="5" t="s">
        <v>79</v>
      </c>
      <c r="B51" s="6" t="s">
        <v>7</v>
      </c>
      <c r="C51" s="17">
        <v>1.1000000000000001</v>
      </c>
    </row>
    <row r="52" spans="1:5" ht="51">
      <c r="A52" s="5" t="s">
        <v>80</v>
      </c>
      <c r="B52" s="6" t="s">
        <v>8</v>
      </c>
      <c r="C52" s="17">
        <v>45.2</v>
      </c>
    </row>
    <row r="53" spans="1:5" ht="25.5">
      <c r="A53" s="5" t="s">
        <v>81</v>
      </c>
      <c r="B53" s="6" t="s">
        <v>9</v>
      </c>
      <c r="C53" s="17">
        <v>694.8</v>
      </c>
    </row>
    <row r="54" spans="1:5" ht="63.75">
      <c r="A54" s="5" t="s">
        <v>82</v>
      </c>
      <c r="B54" s="6" t="s">
        <v>10</v>
      </c>
      <c r="C54" s="17">
        <v>113.1</v>
      </c>
    </row>
    <row r="55" spans="1:5" ht="25.5">
      <c r="A55" s="5" t="s">
        <v>96</v>
      </c>
      <c r="B55" s="37" t="s">
        <v>95</v>
      </c>
      <c r="C55" s="17">
        <v>8.3000000000000007</v>
      </c>
    </row>
    <row r="56" spans="1:5" ht="63.75">
      <c r="A56" s="5" t="s">
        <v>101</v>
      </c>
      <c r="B56" s="35" t="s">
        <v>102</v>
      </c>
      <c r="C56" s="17">
        <v>28.9</v>
      </c>
    </row>
    <row r="57" spans="1:5" ht="38.25">
      <c r="A57" s="5" t="s">
        <v>83</v>
      </c>
      <c r="B57" s="6" t="s">
        <v>11</v>
      </c>
      <c r="C57" s="17">
        <v>1119.2</v>
      </c>
    </row>
    <row r="58" spans="1:5" ht="38.25">
      <c r="A58" s="5" t="s">
        <v>103</v>
      </c>
      <c r="B58" s="35" t="s">
        <v>104</v>
      </c>
      <c r="C58" s="17">
        <v>260.10000000000002</v>
      </c>
    </row>
    <row r="59" spans="1:5" ht="76.5">
      <c r="A59" s="5" t="s">
        <v>84</v>
      </c>
      <c r="B59" s="9" t="s">
        <v>12</v>
      </c>
      <c r="C59" s="17">
        <v>380.7</v>
      </c>
    </row>
    <row r="60" spans="1:5" ht="51">
      <c r="A60" s="5" t="s">
        <v>85</v>
      </c>
      <c r="B60" s="29" t="s">
        <v>13</v>
      </c>
      <c r="C60" s="17">
        <v>73.7</v>
      </c>
    </row>
    <row r="61" spans="1:5" ht="63.75">
      <c r="A61" s="21" t="s">
        <v>99</v>
      </c>
      <c r="B61" s="37" t="s">
        <v>100</v>
      </c>
      <c r="C61" s="17">
        <v>5</v>
      </c>
    </row>
    <row r="62" spans="1:5" ht="38.25">
      <c r="A62" s="21" t="s">
        <v>93</v>
      </c>
      <c r="B62" s="43" t="s">
        <v>94</v>
      </c>
      <c r="C62" s="17">
        <v>0.9</v>
      </c>
    </row>
    <row r="63" spans="1:5" ht="51">
      <c r="A63" s="21" t="s">
        <v>109</v>
      </c>
      <c r="B63" s="37" t="s">
        <v>90</v>
      </c>
      <c r="C63" s="17">
        <v>37.700000000000003</v>
      </c>
    </row>
    <row r="64" spans="1:5" ht="51">
      <c r="A64" s="21" t="s">
        <v>89</v>
      </c>
      <c r="B64" s="42" t="s">
        <v>90</v>
      </c>
      <c r="C64" s="17">
        <v>75.099999999999994</v>
      </c>
    </row>
    <row r="65" spans="1:3" ht="38.25">
      <c r="A65" s="21" t="s">
        <v>87</v>
      </c>
      <c r="B65" s="44" t="s">
        <v>15</v>
      </c>
      <c r="C65" s="17">
        <v>75.2</v>
      </c>
    </row>
    <row r="66" spans="1:3" ht="76.5">
      <c r="A66" s="21" t="s">
        <v>98</v>
      </c>
      <c r="B66" s="22" t="s">
        <v>97</v>
      </c>
      <c r="C66" s="17">
        <v>2</v>
      </c>
    </row>
    <row r="67" spans="1:3" ht="25.5">
      <c r="A67" s="5" t="s">
        <v>86</v>
      </c>
      <c r="B67" s="6" t="s">
        <v>14</v>
      </c>
      <c r="C67" s="17">
        <v>46.2</v>
      </c>
    </row>
    <row r="68" spans="1:3">
      <c r="A68" s="5" t="s">
        <v>91</v>
      </c>
      <c r="B68" s="22" t="s">
        <v>92</v>
      </c>
      <c r="C68" s="17">
        <v>9.4</v>
      </c>
    </row>
    <row r="69" spans="1:3" ht="76.5">
      <c r="A69" s="48" t="s">
        <v>114</v>
      </c>
      <c r="B69" s="51" t="s">
        <v>115</v>
      </c>
      <c r="C69" s="50">
        <v>217947.98065000001</v>
      </c>
    </row>
    <row r="70" spans="1:3" ht="63.75">
      <c r="A70" s="48" t="s">
        <v>116</v>
      </c>
      <c r="B70" s="51" t="s">
        <v>117</v>
      </c>
      <c r="C70" s="50">
        <v>462.61842999999999</v>
      </c>
    </row>
    <row r="71" spans="1:3">
      <c r="A71" s="48" t="s">
        <v>118</v>
      </c>
      <c r="B71" s="51" t="s">
        <v>119</v>
      </c>
      <c r="C71" s="50">
        <v>3819.6264000000001</v>
      </c>
    </row>
    <row r="72" spans="1:3" ht="25.5">
      <c r="A72" s="48" t="s">
        <v>120</v>
      </c>
      <c r="B72" s="51" t="s">
        <v>121</v>
      </c>
      <c r="C72" s="50">
        <v>16048.27124</v>
      </c>
    </row>
    <row r="73" spans="1:3" ht="51">
      <c r="A73" s="48" t="s">
        <v>122</v>
      </c>
      <c r="B73" s="51" t="s">
        <v>123</v>
      </c>
      <c r="C73" s="50">
        <v>3200.41345</v>
      </c>
    </row>
    <row r="74" spans="1:3" ht="51">
      <c r="A74" s="48" t="s">
        <v>124</v>
      </c>
      <c r="B74" s="51" t="s">
        <v>125</v>
      </c>
      <c r="C74" s="50">
        <v>3.4</v>
      </c>
    </row>
    <row r="75" spans="1:3" ht="38.25">
      <c r="A75" s="52" t="s">
        <v>126</v>
      </c>
      <c r="B75" s="51" t="s">
        <v>127</v>
      </c>
      <c r="C75" s="50">
        <v>-1698.76765</v>
      </c>
    </row>
    <row r="76" spans="1:3">
      <c r="A76" s="60" t="s">
        <v>128</v>
      </c>
      <c r="B76" s="60"/>
      <c r="C76" s="47">
        <f>C77+C78+C79+C80+C81</f>
        <v>12600.316709999999</v>
      </c>
    </row>
    <row r="77" spans="1:3" ht="38.25">
      <c r="A77" s="48" t="s">
        <v>129</v>
      </c>
      <c r="B77" s="51" t="s">
        <v>130</v>
      </c>
      <c r="C77" s="50">
        <v>384.43216999999999</v>
      </c>
    </row>
    <row r="78" spans="1:3" ht="25.5">
      <c r="A78" s="48" t="s">
        <v>131</v>
      </c>
      <c r="B78" s="51" t="s">
        <v>132</v>
      </c>
      <c r="C78" s="50">
        <v>294.59089</v>
      </c>
    </row>
    <row r="79" spans="1:3">
      <c r="A79" s="48" t="s">
        <v>118</v>
      </c>
      <c r="B79" s="51" t="s">
        <v>119</v>
      </c>
      <c r="C79" s="50">
        <v>8921.24</v>
      </c>
    </row>
    <row r="80" spans="1:3" ht="25.5">
      <c r="A80" s="48" t="s">
        <v>133</v>
      </c>
      <c r="B80" s="51" t="s">
        <v>134</v>
      </c>
      <c r="C80" s="50">
        <v>3000</v>
      </c>
    </row>
    <row r="81" spans="1:3" ht="25.5">
      <c r="A81" s="48" t="s">
        <v>135</v>
      </c>
      <c r="B81" s="51" t="s">
        <v>136</v>
      </c>
      <c r="C81" s="50">
        <v>5.3650000000000003E-2</v>
      </c>
    </row>
    <row r="82" spans="1:3">
      <c r="A82" s="61" t="s">
        <v>137</v>
      </c>
      <c r="B82" s="61"/>
      <c r="C82" s="47">
        <f>C83+C84+C85+C86+C87+C88</f>
        <v>180433.06505</v>
      </c>
    </row>
    <row r="83" spans="1:3" ht="51">
      <c r="A83" s="48" t="s">
        <v>138</v>
      </c>
      <c r="B83" s="51" t="s">
        <v>139</v>
      </c>
      <c r="C83" s="50">
        <v>3100</v>
      </c>
    </row>
    <row r="84" spans="1:3" ht="25.5">
      <c r="A84" s="48" t="s">
        <v>140</v>
      </c>
      <c r="B84" s="51" t="s">
        <v>141</v>
      </c>
      <c r="C84" s="50">
        <v>6401.80555</v>
      </c>
    </row>
    <row r="85" spans="1:3">
      <c r="A85" s="48" t="s">
        <v>118</v>
      </c>
      <c r="B85" s="51" t="s">
        <v>119</v>
      </c>
      <c r="C85" s="50">
        <v>745.15949999999998</v>
      </c>
    </row>
    <row r="86" spans="1:3" ht="51">
      <c r="A86" s="48" t="s">
        <v>142</v>
      </c>
      <c r="B86" s="51" t="s">
        <v>143</v>
      </c>
      <c r="C86" s="50">
        <v>4500</v>
      </c>
    </row>
    <row r="87" spans="1:3">
      <c r="A87" s="48" t="s">
        <v>144</v>
      </c>
      <c r="B87" s="51" t="s">
        <v>145</v>
      </c>
      <c r="C87" s="50">
        <v>159386.1</v>
      </c>
    </row>
    <row r="88" spans="1:3" ht="51">
      <c r="A88" s="48" t="s">
        <v>146</v>
      </c>
      <c r="B88" s="51" t="s">
        <v>147</v>
      </c>
      <c r="C88" s="50">
        <v>6300</v>
      </c>
    </row>
    <row r="89" spans="1:3">
      <c r="A89" s="60" t="s">
        <v>148</v>
      </c>
      <c r="B89" s="60"/>
      <c r="C89" s="47">
        <f>C90+C91+C92+C93+C94+C95+C96+C97</f>
        <v>58671.333939999997</v>
      </c>
    </row>
    <row r="90" spans="1:3" ht="38.25">
      <c r="A90" s="48" t="s">
        <v>149</v>
      </c>
      <c r="B90" s="51" t="s">
        <v>150</v>
      </c>
      <c r="C90" s="50">
        <v>62.57499</v>
      </c>
    </row>
    <row r="91" spans="1:3" ht="25.5">
      <c r="A91" s="48" t="s">
        <v>151</v>
      </c>
      <c r="B91" s="51" t="s">
        <v>152</v>
      </c>
      <c r="C91" s="50">
        <v>13399.275</v>
      </c>
    </row>
    <row r="92" spans="1:3">
      <c r="A92" s="52" t="s">
        <v>153</v>
      </c>
      <c r="B92" s="51" t="s">
        <v>154</v>
      </c>
      <c r="C92" s="50">
        <v>3778.0575899999999</v>
      </c>
    </row>
    <row r="93" spans="1:3">
      <c r="A93" s="48" t="s">
        <v>118</v>
      </c>
      <c r="B93" s="51" t="s">
        <v>119</v>
      </c>
      <c r="C93" s="50">
        <v>37492.216520000002</v>
      </c>
    </row>
    <row r="94" spans="1:3" ht="25.5">
      <c r="A94" s="53" t="s">
        <v>120</v>
      </c>
      <c r="B94" s="51" t="s">
        <v>121</v>
      </c>
      <c r="C94" s="50">
        <v>3376.3159999999998</v>
      </c>
    </row>
    <row r="95" spans="1:3" ht="51">
      <c r="A95" s="53" t="s">
        <v>112</v>
      </c>
      <c r="B95" s="51" t="s">
        <v>113</v>
      </c>
      <c r="C95" s="50">
        <v>84.603999999999999</v>
      </c>
    </row>
    <row r="96" spans="1:3" ht="38.25">
      <c r="A96" s="53" t="s">
        <v>155</v>
      </c>
      <c r="B96" s="51" t="s">
        <v>156</v>
      </c>
      <c r="C96" s="50">
        <v>536.36059999999998</v>
      </c>
    </row>
    <row r="97" spans="1:4" ht="38.25">
      <c r="A97" s="52" t="s">
        <v>126</v>
      </c>
      <c r="B97" s="51" t="s">
        <v>127</v>
      </c>
      <c r="C97" s="50">
        <v>-58.07076</v>
      </c>
    </row>
    <row r="98" spans="1:4">
      <c r="A98" s="45" t="s">
        <v>26</v>
      </c>
      <c r="B98" s="45"/>
      <c r="C98" s="46">
        <f>C49+C37+C33+C30+C12+C10+C6+C89+C82+C76+C47</f>
        <v>586352.40821999998</v>
      </c>
      <c r="D98" s="16"/>
    </row>
    <row r="99" spans="1:4">
      <c r="A99" s="26"/>
      <c r="B99" s="26"/>
      <c r="C99" s="26"/>
    </row>
    <row r="100" spans="1:4">
      <c r="A100" s="57"/>
      <c r="B100" s="57"/>
      <c r="C100" s="57"/>
    </row>
    <row r="101" spans="1:4">
      <c r="A101" s="4"/>
      <c r="B101" s="4"/>
      <c r="C101" s="4"/>
    </row>
    <row r="105" spans="1:4">
      <c r="C105" s="10"/>
    </row>
    <row r="108" spans="1:4">
      <c r="C108" s="10"/>
    </row>
  </sheetData>
  <autoFilter ref="A1:C98">
    <filterColumn colId="1" showButton="0"/>
  </autoFilter>
  <mergeCells count="16">
    <mergeCell ref="B1:C1"/>
    <mergeCell ref="A4:B4"/>
    <mergeCell ref="A5:B5"/>
    <mergeCell ref="A2:C2"/>
    <mergeCell ref="A100:C100"/>
    <mergeCell ref="A6:B6"/>
    <mergeCell ref="A10:B10"/>
    <mergeCell ref="A12:B12"/>
    <mergeCell ref="A30:B30"/>
    <mergeCell ref="A33:B33"/>
    <mergeCell ref="A37:B37"/>
    <mergeCell ref="A49:B49"/>
    <mergeCell ref="A47:B47"/>
    <mergeCell ref="A76:B76"/>
    <mergeCell ref="A82:B82"/>
    <mergeCell ref="A89:B89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UserUF_TK</cp:lastModifiedBy>
  <cp:lastPrinted>2023-04-13T06:36:45Z</cp:lastPrinted>
  <dcterms:created xsi:type="dcterms:W3CDTF">2021-07-07T12:29:10Z</dcterms:created>
  <dcterms:modified xsi:type="dcterms:W3CDTF">2023-05-02T06:42:30Z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