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1" i="1" l="1"/>
  <c r="G124" i="1"/>
  <c r="G130" i="1"/>
  <c r="I128" i="1"/>
  <c r="I25" i="1"/>
  <c r="J121" i="1"/>
  <c r="F60" i="1" l="1"/>
  <c r="F58" i="1"/>
  <c r="E87" i="1"/>
  <c r="D87" i="1"/>
  <c r="F86" i="1"/>
  <c r="F52" i="1"/>
  <c r="D34" i="1"/>
  <c r="F85" i="1" l="1"/>
  <c r="F7" i="1" l="1"/>
  <c r="F8" i="1"/>
  <c r="F9" i="1"/>
  <c r="F10" i="1"/>
  <c r="F11" i="1"/>
  <c r="F12" i="1"/>
  <c r="F69" i="1"/>
  <c r="F45" i="1" l="1"/>
  <c r="H130" i="1" l="1"/>
  <c r="H124" i="1"/>
  <c r="E123" i="1"/>
  <c r="D123" i="1"/>
  <c r="E130" i="1"/>
  <c r="D130" i="1"/>
  <c r="E49" i="1"/>
  <c r="D49" i="1"/>
  <c r="E112" i="1"/>
  <c r="D112" i="1"/>
  <c r="E100" i="1"/>
  <c r="D100" i="1"/>
  <c r="E96" i="1"/>
  <c r="D96" i="1"/>
  <c r="F91" i="1"/>
  <c r="E104" i="1"/>
  <c r="D104" i="1"/>
  <c r="H81" i="1"/>
  <c r="E34" i="1"/>
  <c r="F33" i="1"/>
  <c r="F30" i="1"/>
  <c r="F27" i="1"/>
  <c r="E41" i="1"/>
  <c r="D41" i="1"/>
  <c r="F38" i="1"/>
  <c r="F39" i="1"/>
  <c r="I81" i="1" l="1"/>
  <c r="E56" i="1"/>
  <c r="D56" i="1"/>
  <c r="F55" i="1"/>
  <c r="F54" i="1"/>
  <c r="E24" i="1"/>
  <c r="D24" i="1"/>
  <c r="F21" i="1"/>
  <c r="F19" i="1"/>
  <c r="F16" i="1"/>
  <c r="E80" i="1"/>
  <c r="D80" i="1"/>
  <c r="E65" i="1"/>
  <c r="D65" i="1"/>
  <c r="F67" i="1"/>
  <c r="E13" i="1"/>
  <c r="D13" i="1"/>
  <c r="F13" i="1" l="1"/>
  <c r="F128" i="1" l="1"/>
  <c r="F14" i="1" l="1"/>
  <c r="F15" i="1"/>
  <c r="F17" i="1"/>
  <c r="F18" i="1"/>
  <c r="F20" i="1"/>
  <c r="F23" i="1"/>
  <c r="F25" i="1"/>
  <c r="F26" i="1"/>
  <c r="F28" i="1"/>
  <c r="F29" i="1"/>
  <c r="F31" i="1"/>
  <c r="F35" i="1"/>
  <c r="F36" i="1"/>
  <c r="F37" i="1"/>
  <c r="F40" i="1"/>
  <c r="F42" i="1"/>
  <c r="F44" i="1"/>
  <c r="F46" i="1"/>
  <c r="F47" i="1"/>
  <c r="F48" i="1"/>
  <c r="F50" i="1"/>
  <c r="F51" i="1"/>
  <c r="F53" i="1"/>
  <c r="F57" i="1"/>
  <c r="F59" i="1"/>
  <c r="F61" i="1"/>
  <c r="F62" i="1"/>
  <c r="F63" i="1"/>
  <c r="F66" i="1"/>
  <c r="F68" i="1"/>
  <c r="F70" i="1"/>
  <c r="F71" i="1"/>
  <c r="F72" i="1"/>
  <c r="F74" i="1"/>
  <c r="F75" i="1"/>
  <c r="F77" i="1"/>
  <c r="F78" i="1"/>
  <c r="F79" i="1"/>
  <c r="F83" i="1"/>
  <c r="F84" i="1"/>
  <c r="F88" i="1"/>
  <c r="F89" i="1"/>
  <c r="F90" i="1"/>
  <c r="F93" i="1"/>
  <c r="F94" i="1"/>
  <c r="F97" i="1"/>
  <c r="F98" i="1"/>
  <c r="F99" i="1"/>
  <c r="F101" i="1"/>
  <c r="F102" i="1"/>
  <c r="F103" i="1"/>
  <c r="F105" i="1"/>
  <c r="F106" i="1"/>
  <c r="F109" i="1"/>
  <c r="F110" i="1"/>
  <c r="F111" i="1"/>
  <c r="F113" i="1"/>
  <c r="F114" i="1"/>
  <c r="F115" i="1"/>
  <c r="F117" i="1"/>
  <c r="F118" i="1"/>
  <c r="F120" i="1"/>
  <c r="F121" i="1"/>
  <c r="F122" i="1"/>
  <c r="F127" i="1"/>
  <c r="F129" i="1"/>
  <c r="F6" i="1"/>
  <c r="I129" i="1"/>
  <c r="I127" i="1"/>
  <c r="I97" i="1"/>
  <c r="I113" i="1"/>
  <c r="I117" i="1"/>
  <c r="I120" i="1"/>
  <c r="I101" i="1"/>
  <c r="I93" i="1"/>
  <c r="I83" i="1"/>
  <c r="I88" i="1"/>
  <c r="I105" i="1"/>
  <c r="I74" i="1"/>
  <c r="I66" i="1"/>
  <c r="I57" i="1"/>
  <c r="I50" i="1"/>
  <c r="I42" i="1"/>
  <c r="I35" i="1"/>
  <c r="I14" i="1"/>
  <c r="I6" i="1"/>
  <c r="G131" i="1" l="1"/>
  <c r="I124" i="1" l="1"/>
  <c r="F24" i="1" l="1"/>
  <c r="F34" i="1"/>
  <c r="F41" i="1"/>
  <c r="F80" i="1"/>
  <c r="F65" i="1"/>
  <c r="E116" i="1"/>
  <c r="D116" i="1"/>
  <c r="E108" i="1"/>
  <c r="D108" i="1"/>
  <c r="F108" i="1" l="1"/>
  <c r="F112" i="1"/>
  <c r="F116" i="1"/>
  <c r="F104" i="1"/>
  <c r="F96" i="1"/>
  <c r="F123" i="1"/>
  <c r="E119" i="1"/>
  <c r="D119" i="1"/>
  <c r="E92" i="1"/>
  <c r="D92" i="1"/>
  <c r="D73" i="1"/>
  <c r="D81" i="1" s="1"/>
  <c r="E73" i="1"/>
  <c r="E81" i="1" s="1"/>
  <c r="E124" i="1" l="1"/>
  <c r="D124" i="1"/>
  <c r="F87" i="1"/>
  <c r="F100" i="1"/>
  <c r="F119" i="1"/>
  <c r="F92" i="1"/>
  <c r="F81" i="1"/>
  <c r="F56" i="1"/>
  <c r="F49" i="1"/>
  <c r="I130" i="1"/>
  <c r="H131" i="1"/>
  <c r="I131" i="1" s="1"/>
  <c r="F73" i="1"/>
  <c r="F124" i="1" l="1"/>
  <c r="F130" i="1"/>
</calcChain>
</file>

<file path=xl/sharedStrings.xml><?xml version="1.0" encoding="utf-8"?>
<sst xmlns="http://schemas.openxmlformats.org/spreadsheetml/2006/main" count="263" uniqueCount="81">
  <si>
    <t>Итого по общеобразовательным учреждениям</t>
  </si>
  <si>
    <t>Итого по дошкольным учреждениям</t>
  </si>
  <si>
    <t xml:space="preserve">Центры </t>
  </si>
  <si>
    <t>Итого по доп.образованию</t>
  </si>
  <si>
    <t xml:space="preserve">Обучение по программам начального общего образования </t>
  </si>
  <si>
    <t xml:space="preserve">Обучение по программам основного общего образования </t>
  </si>
  <si>
    <t xml:space="preserve">Обучение по программам среднего общего образования </t>
  </si>
  <si>
    <t>Обучение по программам дошкольного образования (группа раннего дошкольного развития)</t>
  </si>
  <si>
    <t>Обучение по программам дошкольного образования (группа воспитанников дошкольного возраста)</t>
  </si>
  <si>
    <t>Итого</t>
  </si>
  <si>
    <t>Итого:</t>
  </si>
  <si>
    <t xml:space="preserve">обучение по адаптированной основной общеобразовательной программе дошкольного образования </t>
  </si>
  <si>
    <t>Обучение по программам начального общего образования (дети с ОВЗ)</t>
  </si>
  <si>
    <t>Обучение по программам основного общего образования (дети с ОВЗ)</t>
  </si>
  <si>
    <t xml:space="preserve">Обучение по программам начального общего образования (обучение по адаптированной программе, дети с ОВЗ) </t>
  </si>
  <si>
    <t>Обучение по программам основного общего образования (обучение по адаптированной программе, дети с ОВЗ)</t>
  </si>
  <si>
    <t xml:space="preserve">Обучение по программам основного общего образования (обучение по адаптированной программе, дети с ОВЗ) </t>
  </si>
  <si>
    <t>Наименование образовательного учереждения</t>
  </si>
  <si>
    <t>Наименование услуги, работы</t>
  </si>
  <si>
    <t>Объемы субсидий на выполнение муниципального задания</t>
  </si>
  <si>
    <t xml:space="preserve">Показатель объема муниципальной услуги </t>
  </si>
  <si>
    <t>наименование показателя</t>
  </si>
  <si>
    <t>утверждено в муниципальном задании на год</t>
  </si>
  <si>
    <t>исполнено на отчетную дату</t>
  </si>
  <si>
    <t>Число обучающихся на начальном общем уровне</t>
  </si>
  <si>
    <t>плановые руб.</t>
  </si>
  <si>
    <t>фактические руб.</t>
  </si>
  <si>
    <t xml:space="preserve">% </t>
  </si>
  <si>
    <t>Число обучающихся на начальном общем уровне с ОВЗ</t>
  </si>
  <si>
    <t>Число обучающихся на основном общем уровне</t>
  </si>
  <si>
    <t>Число обучающихся на основном общем уровне с ОВЗ</t>
  </si>
  <si>
    <t>Число обучающихся на среднем общем уровне</t>
  </si>
  <si>
    <t>МБОУ "Выльгортская СОШ №1"</t>
  </si>
  <si>
    <t>МБОУ "Выльгортская СОШ №2"</t>
  </si>
  <si>
    <t>Число обучающихся</t>
  </si>
  <si>
    <t>МБОУ "Зеленецкая  СОШ"</t>
  </si>
  <si>
    <t>МБОУ "Пажгинская СОШ"</t>
  </si>
  <si>
    <t>МБОУ "Шошкинская СОШ"</t>
  </si>
  <si>
    <t>МБОУ "Часовская СОШ"</t>
  </si>
  <si>
    <t>МБОУ "Ыбская СОШ"</t>
  </si>
  <si>
    <t>МБОУ "Яснэгская СОШ"</t>
  </si>
  <si>
    <t>МБОУ "Палевицкая СОШ"</t>
  </si>
  <si>
    <t xml:space="preserve">МДОУ "Детский сад № 1 с. Выльгорт" </t>
  </si>
  <si>
    <t>МДОУ "Детский сад  №1 с.Зеленец"</t>
  </si>
  <si>
    <t>МДОУ "Детский сад  №2 с.Зеленец"</t>
  </si>
  <si>
    <t xml:space="preserve">МАДОУ "Детский сад № 3 с. Выльгорт" </t>
  </si>
  <si>
    <t xml:space="preserve">МДОУ "Детский сад № 7 с. Выльгорт" </t>
  </si>
  <si>
    <t xml:space="preserve">МДОУ "Детский сад № 10 с. Выльгорт" </t>
  </si>
  <si>
    <t>МБДОУ "Детский сад с. Палевицы"</t>
  </si>
  <si>
    <t xml:space="preserve">МАДОУ "Детский сад с. Лэзым" </t>
  </si>
  <si>
    <t>МБДОУ "Детский сад общеразвивающего вида с. Пажга"</t>
  </si>
  <si>
    <t xml:space="preserve">МДОУ "Детский сад № 8 с. Выльгорт" </t>
  </si>
  <si>
    <t>МБУДО "РЦВР"</t>
  </si>
  <si>
    <t>МБУДО "ДЮЦ"</t>
  </si>
  <si>
    <t>МБУДО "ЦЭВД"</t>
  </si>
  <si>
    <t>Человеко-часы</t>
  </si>
  <si>
    <t>Обучение по программам дополнительного образования</t>
  </si>
  <si>
    <t>Всего</t>
  </si>
  <si>
    <t>%</t>
  </si>
  <si>
    <t>Фактические объемы субсидий на выполнение муниципального задания учереждениями не превышают плановые.</t>
  </si>
  <si>
    <t>Начальник управления образования                                                                                         Н.Н. Панюкова</t>
  </si>
  <si>
    <t>Число обучающихся на основном общем уровне с инвалидностью</t>
  </si>
  <si>
    <t>Число обучающихся на начальном общем уровне с инвалидностью</t>
  </si>
  <si>
    <t>Число обучающихся на среднем общем уровне с инвалидностью</t>
  </si>
  <si>
    <t>Обучение по программам начального общего образования (дети с инвалидностью)</t>
  </si>
  <si>
    <t>Обучение по программам основного общего образования (дети с инвалидностью)</t>
  </si>
  <si>
    <t>Обучение по программам дошкольного образования (обучающиеся с ОВЗ)</t>
  </si>
  <si>
    <t>Число обучающихся с ОВЗ</t>
  </si>
  <si>
    <t xml:space="preserve">Обучение по программам начального общего образования ( дети с инвалидностью) </t>
  </si>
  <si>
    <t xml:space="preserve">Обучение по программам начального общего образования ( дети - инвалиды) </t>
  </si>
  <si>
    <t>Обучение по программам основного общего образования (дети - инвалиды)</t>
  </si>
  <si>
    <t xml:space="preserve">Обучение по программам среднего общего образования ( дети - инвалиды) </t>
  </si>
  <si>
    <t xml:space="preserve">Обучение по программам основного общего образования (дети с ОВЗ) </t>
  </si>
  <si>
    <t xml:space="preserve">Обучение по программам основного общего образования ( дети - инвалиды) </t>
  </si>
  <si>
    <t>Плановый показатель - показатель объема муниципальной услуги (работы) выполнен.</t>
  </si>
  <si>
    <t>обучение по адаптированной основной общеобразовательной программе дошкольного образования (воспитанники дошкольного возраста)</t>
  </si>
  <si>
    <t>Дополнительная общеобразовательная программа</t>
  </si>
  <si>
    <t>Физические лица-обучающиеся с 3 до 8 лет</t>
  </si>
  <si>
    <t>Основная причина недофинансирования  муниципального задания - предоставление субсидии на оплату расходов за потребляемые коммунальные услуги по фактически выставленным счетам</t>
  </si>
  <si>
    <t>Муниципальные задания на оказание муниципальных услуг на 2023 год сформированы на основании Постановления администрации МО МР "Сыктывдинский" от 30.12.2015г. №12/2252, Постановление администрации МО МР "Сыктывдинский" от 12.05.2020г. №5/604</t>
  </si>
  <si>
    <t>Мониторинг выполнения муниципального задания за 2023 год по учреждениям, функции и полномочия учередителя которых осуществляет Управление образования администрации МО МР "Сыктывдинский"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</si>
</sst>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BFBFBF"/>
      </top>
      <bottom/>
      <diagonal/>
    </border>
  </borders>
  <cellStyleXfs count="3">
    <xf numFmtId="0" fontId="0" fillId="0" borderId="0"/>
    <xf numFmtId="0" fontId="2" fillId="0" borderId="12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</cellXfs>
  <cellStyles count="3">
    <cellStyle name="xl_nototal_top" xfId="1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tabSelected="1" zoomScaleNormal="100" zoomScalePageLayoutView="85" workbookViewId="0">
      <selection activeCell="A2" sqref="A2:I3"/>
    </sheetView>
  </sheetViews>
  <sheetFormatPr defaultRowHeight="15.75" x14ac:dyDescent="0.25"/>
  <cols>
    <col min="1" max="1" width="27.85546875" style="3" customWidth="1"/>
    <col min="2" max="2" width="56.28515625" style="3" customWidth="1"/>
    <col min="3" max="3" width="46" style="3" customWidth="1"/>
    <col min="4" max="4" width="13" style="24" customWidth="1"/>
    <col min="5" max="5" width="10.42578125" style="24" customWidth="1"/>
    <col min="6" max="6" width="9.7109375" style="24" customWidth="1"/>
    <col min="7" max="7" width="17" style="24" customWidth="1"/>
    <col min="8" max="8" width="18" style="24" customWidth="1"/>
    <col min="9" max="9" width="9.140625" style="24"/>
    <col min="10" max="16384" width="9.140625" style="3"/>
  </cols>
  <sheetData>
    <row r="1" spans="1:9" ht="15" customHeight="1" x14ac:dyDescent="0.25">
      <c r="A1" s="50" t="s">
        <v>80</v>
      </c>
      <c r="B1" s="50"/>
      <c r="C1" s="50"/>
      <c r="D1" s="50"/>
      <c r="E1" s="50"/>
      <c r="F1" s="50"/>
      <c r="G1" s="50"/>
      <c r="H1" s="50"/>
      <c r="I1" s="50"/>
    </row>
    <row r="2" spans="1:9" ht="15" customHeight="1" x14ac:dyDescent="0.25">
      <c r="A2" s="46" t="s">
        <v>79</v>
      </c>
      <c r="B2" s="46"/>
      <c r="C2" s="46"/>
      <c r="D2" s="46"/>
      <c r="E2" s="46"/>
      <c r="F2" s="46"/>
      <c r="G2" s="46"/>
      <c r="H2" s="46"/>
      <c r="I2" s="46"/>
    </row>
    <row r="3" spans="1:9" x14ac:dyDescent="0.25">
      <c r="A3" s="47"/>
      <c r="B3" s="47"/>
      <c r="C3" s="47"/>
      <c r="D3" s="47"/>
      <c r="E3" s="47"/>
      <c r="F3" s="47"/>
      <c r="G3" s="47"/>
      <c r="H3" s="47"/>
      <c r="I3" s="47"/>
    </row>
    <row r="4" spans="1:9" ht="90" customHeight="1" x14ac:dyDescent="0.25">
      <c r="A4" s="42" t="s">
        <v>17</v>
      </c>
      <c r="B4" s="42" t="s">
        <v>18</v>
      </c>
      <c r="C4" s="52" t="s">
        <v>20</v>
      </c>
      <c r="D4" s="53"/>
      <c r="E4" s="53"/>
      <c r="F4" s="54"/>
      <c r="G4" s="36" t="s">
        <v>19</v>
      </c>
      <c r="H4" s="36"/>
      <c r="I4" s="36"/>
    </row>
    <row r="5" spans="1:9" ht="85.5" customHeight="1" x14ac:dyDescent="0.25">
      <c r="A5" s="44"/>
      <c r="B5" s="44"/>
      <c r="C5" s="2" t="s">
        <v>21</v>
      </c>
      <c r="D5" s="16" t="s">
        <v>22</v>
      </c>
      <c r="E5" s="16" t="s">
        <v>23</v>
      </c>
      <c r="F5" s="16" t="s">
        <v>58</v>
      </c>
      <c r="G5" s="16" t="s">
        <v>25</v>
      </c>
      <c r="H5" s="16" t="s">
        <v>26</v>
      </c>
      <c r="I5" s="16" t="s">
        <v>27</v>
      </c>
    </row>
    <row r="6" spans="1:9" ht="31.5" x14ac:dyDescent="0.25">
      <c r="A6" s="32" t="s">
        <v>32</v>
      </c>
      <c r="B6" s="2" t="s">
        <v>4</v>
      </c>
      <c r="C6" s="2" t="s">
        <v>24</v>
      </c>
      <c r="D6" s="16">
        <v>272</v>
      </c>
      <c r="E6" s="16">
        <v>274</v>
      </c>
      <c r="F6" s="17">
        <f>E6/D6*100</f>
        <v>100.73529411764706</v>
      </c>
      <c r="G6" s="35">
        <v>89153107.200000003</v>
      </c>
      <c r="H6" s="35">
        <v>88778335.049999997</v>
      </c>
      <c r="I6" s="35">
        <f>H6/G6*100</f>
        <v>99.579630860022334</v>
      </c>
    </row>
    <row r="7" spans="1:9" ht="31.5" x14ac:dyDescent="0.25">
      <c r="A7" s="33"/>
      <c r="B7" s="2" t="s">
        <v>12</v>
      </c>
      <c r="C7" s="2" t="s">
        <v>28</v>
      </c>
      <c r="D7" s="16">
        <v>5</v>
      </c>
      <c r="E7" s="16">
        <v>5</v>
      </c>
      <c r="F7" s="17">
        <f t="shared" ref="F7:F12" si="0">E7/D7*100</f>
        <v>100</v>
      </c>
      <c r="G7" s="35"/>
      <c r="H7" s="35"/>
      <c r="I7" s="35"/>
    </row>
    <row r="8" spans="1:9" ht="31.5" x14ac:dyDescent="0.25">
      <c r="A8" s="33"/>
      <c r="B8" s="2" t="s">
        <v>64</v>
      </c>
      <c r="C8" s="2" t="s">
        <v>62</v>
      </c>
      <c r="D8" s="16"/>
      <c r="E8" s="16"/>
      <c r="F8" s="17" t="e">
        <f t="shared" si="0"/>
        <v>#DIV/0!</v>
      </c>
      <c r="G8" s="35"/>
      <c r="H8" s="35"/>
      <c r="I8" s="35"/>
    </row>
    <row r="9" spans="1:9" ht="31.5" x14ac:dyDescent="0.25">
      <c r="A9" s="33"/>
      <c r="B9" s="2" t="s">
        <v>5</v>
      </c>
      <c r="C9" s="2" t="s">
        <v>29</v>
      </c>
      <c r="D9" s="16">
        <v>259</v>
      </c>
      <c r="E9" s="16">
        <v>266</v>
      </c>
      <c r="F9" s="17">
        <f t="shared" si="0"/>
        <v>102.70270270270269</v>
      </c>
      <c r="G9" s="35"/>
      <c r="H9" s="35"/>
      <c r="I9" s="35"/>
    </row>
    <row r="10" spans="1:9" ht="31.5" x14ac:dyDescent="0.25">
      <c r="A10" s="33"/>
      <c r="B10" s="2" t="s">
        <v>13</v>
      </c>
      <c r="C10" s="2" t="s">
        <v>30</v>
      </c>
      <c r="D10" s="16">
        <v>4</v>
      </c>
      <c r="E10" s="16">
        <v>4</v>
      </c>
      <c r="F10" s="17">
        <f t="shared" si="0"/>
        <v>100</v>
      </c>
      <c r="G10" s="35"/>
      <c r="H10" s="35"/>
      <c r="I10" s="35"/>
    </row>
    <row r="11" spans="1:9" ht="31.5" x14ac:dyDescent="0.25">
      <c r="A11" s="33"/>
      <c r="B11" s="2" t="s">
        <v>65</v>
      </c>
      <c r="C11" s="2" t="s">
        <v>61</v>
      </c>
      <c r="D11" s="16"/>
      <c r="E11" s="16">
        <v>3</v>
      </c>
      <c r="F11" s="17" t="e">
        <f t="shared" si="0"/>
        <v>#DIV/0!</v>
      </c>
      <c r="G11" s="35"/>
      <c r="H11" s="35"/>
      <c r="I11" s="35"/>
    </row>
    <row r="12" spans="1:9" ht="31.5" customHeight="1" x14ac:dyDescent="0.25">
      <c r="A12" s="33"/>
      <c r="B12" s="2" t="s">
        <v>6</v>
      </c>
      <c r="C12" s="2" t="s">
        <v>31</v>
      </c>
      <c r="D12" s="16">
        <v>38</v>
      </c>
      <c r="E12" s="16">
        <v>38</v>
      </c>
      <c r="F12" s="17">
        <f t="shared" si="0"/>
        <v>100</v>
      </c>
      <c r="G12" s="35"/>
      <c r="H12" s="35"/>
      <c r="I12" s="35"/>
    </row>
    <row r="13" spans="1:9" x14ac:dyDescent="0.25">
      <c r="A13" s="34"/>
      <c r="B13" s="4" t="s">
        <v>9</v>
      </c>
      <c r="C13" s="5"/>
      <c r="D13" s="16">
        <f>SUM(D6:D12)</f>
        <v>578</v>
      </c>
      <c r="E13" s="16">
        <f t="shared" ref="E13" si="1">SUM(E6:E12)</f>
        <v>590</v>
      </c>
      <c r="F13" s="16">
        <f>E13/D13*100</f>
        <v>102.07612456747405</v>
      </c>
      <c r="G13" s="35"/>
      <c r="H13" s="35"/>
      <c r="I13" s="35"/>
    </row>
    <row r="14" spans="1:9" ht="31.5" x14ac:dyDescent="0.25">
      <c r="A14" s="32" t="s">
        <v>33</v>
      </c>
      <c r="B14" s="2" t="s">
        <v>4</v>
      </c>
      <c r="C14" s="2" t="s">
        <v>24</v>
      </c>
      <c r="D14" s="16">
        <v>537</v>
      </c>
      <c r="E14" s="16">
        <v>536</v>
      </c>
      <c r="F14" s="17">
        <f t="shared" ref="F14:F80" si="2">E14/D14*100</f>
        <v>99.813780260707631</v>
      </c>
      <c r="G14" s="26">
        <v>178562624.03999999</v>
      </c>
      <c r="H14" s="29">
        <v>177967322.46000001</v>
      </c>
      <c r="I14" s="37">
        <f>H14/G14*100</f>
        <v>99.666614677511333</v>
      </c>
    </row>
    <row r="15" spans="1:9" ht="47.25" x14ac:dyDescent="0.25">
      <c r="A15" s="33"/>
      <c r="B15" s="2" t="s">
        <v>14</v>
      </c>
      <c r="C15" s="2" t="s">
        <v>28</v>
      </c>
      <c r="D15" s="16">
        <v>14</v>
      </c>
      <c r="E15" s="16">
        <v>14</v>
      </c>
      <c r="F15" s="17">
        <f t="shared" si="2"/>
        <v>100</v>
      </c>
      <c r="G15" s="27"/>
      <c r="H15" s="29"/>
      <c r="I15" s="38"/>
    </row>
    <row r="16" spans="1:9" ht="31.5" x14ac:dyDescent="0.25">
      <c r="A16" s="33"/>
      <c r="B16" s="2" t="s">
        <v>69</v>
      </c>
      <c r="C16" s="2" t="s">
        <v>62</v>
      </c>
      <c r="D16" s="16"/>
      <c r="E16" s="16"/>
      <c r="F16" s="17" t="e">
        <f t="shared" si="2"/>
        <v>#DIV/0!</v>
      </c>
      <c r="G16" s="27"/>
      <c r="H16" s="29"/>
      <c r="I16" s="38"/>
    </row>
    <row r="17" spans="1:9" ht="31.5" x14ac:dyDescent="0.25">
      <c r="A17" s="33"/>
      <c r="B17" s="2" t="s">
        <v>5</v>
      </c>
      <c r="C17" s="2" t="s">
        <v>29</v>
      </c>
      <c r="D17" s="16">
        <v>604</v>
      </c>
      <c r="E17" s="16">
        <v>624</v>
      </c>
      <c r="F17" s="17">
        <f t="shared" si="2"/>
        <v>103.31125827814569</v>
      </c>
      <c r="G17" s="27"/>
      <c r="H17" s="29"/>
      <c r="I17" s="38"/>
    </row>
    <row r="18" spans="1:9" ht="47.25" x14ac:dyDescent="0.25">
      <c r="A18" s="33"/>
      <c r="B18" s="2" t="s">
        <v>15</v>
      </c>
      <c r="C18" s="2" t="s">
        <v>30</v>
      </c>
      <c r="D18" s="16">
        <v>8</v>
      </c>
      <c r="E18" s="16">
        <v>8</v>
      </c>
      <c r="F18" s="17">
        <f t="shared" si="2"/>
        <v>100</v>
      </c>
      <c r="G18" s="27"/>
      <c r="H18" s="29"/>
      <c r="I18" s="38"/>
    </row>
    <row r="19" spans="1:9" ht="31.5" x14ac:dyDescent="0.25">
      <c r="A19" s="33"/>
      <c r="B19" s="2" t="s">
        <v>70</v>
      </c>
      <c r="C19" s="2" t="s">
        <v>61</v>
      </c>
      <c r="D19" s="16"/>
      <c r="E19" s="16"/>
      <c r="F19" s="17" t="e">
        <f t="shared" si="2"/>
        <v>#DIV/0!</v>
      </c>
      <c r="G19" s="27"/>
      <c r="H19" s="29"/>
      <c r="I19" s="38"/>
    </row>
    <row r="20" spans="1:9" ht="31.5" x14ac:dyDescent="0.25">
      <c r="A20" s="33"/>
      <c r="B20" s="2" t="s">
        <v>6</v>
      </c>
      <c r="C20" s="2" t="s">
        <v>31</v>
      </c>
      <c r="D20" s="16">
        <v>37</v>
      </c>
      <c r="E20" s="16">
        <v>38</v>
      </c>
      <c r="F20" s="17">
        <f t="shared" si="2"/>
        <v>102.70270270270269</v>
      </c>
      <c r="G20" s="27"/>
      <c r="H20" s="29"/>
      <c r="I20" s="38"/>
    </row>
    <row r="21" spans="1:9" ht="31.5" x14ac:dyDescent="0.25">
      <c r="A21" s="33"/>
      <c r="B21" s="2" t="s">
        <v>71</v>
      </c>
      <c r="C21" s="2" t="s">
        <v>63</v>
      </c>
      <c r="D21" s="16">
        <v>0</v>
      </c>
      <c r="E21" s="16">
        <v>0</v>
      </c>
      <c r="F21" s="17" t="e">
        <f t="shared" si="2"/>
        <v>#DIV/0!</v>
      </c>
      <c r="G21" s="27"/>
      <c r="H21" s="29"/>
      <c r="I21" s="38"/>
    </row>
    <row r="22" spans="1:9" ht="30.75" customHeight="1" x14ac:dyDescent="0.25">
      <c r="A22" s="33"/>
      <c r="B22" s="2" t="s">
        <v>7</v>
      </c>
      <c r="C22" s="2" t="s">
        <v>34</v>
      </c>
      <c r="D22" s="16">
        <v>12</v>
      </c>
      <c r="E22" s="16">
        <v>12</v>
      </c>
      <c r="F22" s="17">
        <v>0</v>
      </c>
      <c r="G22" s="27"/>
      <c r="H22" s="29"/>
      <c r="I22" s="38"/>
    </row>
    <row r="23" spans="1:9" ht="30.75" customHeight="1" x14ac:dyDescent="0.25">
      <c r="A23" s="33"/>
      <c r="B23" s="2" t="s">
        <v>8</v>
      </c>
      <c r="C23" s="2" t="s">
        <v>34</v>
      </c>
      <c r="D23" s="16"/>
      <c r="E23" s="16"/>
      <c r="F23" s="17" t="e">
        <f t="shared" si="2"/>
        <v>#DIV/0!</v>
      </c>
      <c r="G23" s="27"/>
      <c r="H23" s="29"/>
      <c r="I23" s="38"/>
    </row>
    <row r="24" spans="1:9" x14ac:dyDescent="0.25">
      <c r="A24" s="34"/>
      <c r="B24" s="4" t="s">
        <v>10</v>
      </c>
      <c r="C24" s="4"/>
      <c r="D24" s="16">
        <f>SUM(D14:D23)</f>
        <v>1212</v>
      </c>
      <c r="E24" s="16">
        <f>SUM(E14:E23)</f>
        <v>1232</v>
      </c>
      <c r="F24" s="17">
        <f t="shared" si="2"/>
        <v>101.65016501650166</v>
      </c>
      <c r="G24" s="28"/>
      <c r="H24" s="29"/>
      <c r="I24" s="39"/>
    </row>
    <row r="25" spans="1:9" ht="25.5" customHeight="1" x14ac:dyDescent="0.25">
      <c r="A25" s="32" t="s">
        <v>35</v>
      </c>
      <c r="B25" s="2" t="s">
        <v>4</v>
      </c>
      <c r="C25" s="2" t="s">
        <v>24</v>
      </c>
      <c r="D25" s="16">
        <v>222</v>
      </c>
      <c r="E25" s="16">
        <v>219</v>
      </c>
      <c r="F25" s="17">
        <f t="shared" si="2"/>
        <v>98.648648648648646</v>
      </c>
      <c r="G25" s="29">
        <v>104104114.56999999</v>
      </c>
      <c r="H25" s="29">
        <v>103671987.05</v>
      </c>
      <c r="I25" s="37">
        <f>H25/G25*100</f>
        <v>99.58490831819195</v>
      </c>
    </row>
    <row r="26" spans="1:9" ht="31.5" x14ac:dyDescent="0.25">
      <c r="A26" s="33"/>
      <c r="B26" s="2" t="s">
        <v>68</v>
      </c>
      <c r="C26" s="2" t="s">
        <v>62</v>
      </c>
      <c r="D26" s="16"/>
      <c r="E26" s="16"/>
      <c r="F26" s="17" t="e">
        <f t="shared" si="2"/>
        <v>#DIV/0!</v>
      </c>
      <c r="G26" s="29"/>
      <c r="H26" s="29"/>
      <c r="I26" s="38"/>
    </row>
    <row r="27" spans="1:9" ht="47.25" x14ac:dyDescent="0.25">
      <c r="A27" s="33"/>
      <c r="B27" s="2" t="s">
        <v>14</v>
      </c>
      <c r="C27" s="2" t="s">
        <v>28</v>
      </c>
      <c r="D27" s="16">
        <v>15</v>
      </c>
      <c r="E27" s="16">
        <v>15</v>
      </c>
      <c r="F27" s="17">
        <f t="shared" si="2"/>
        <v>100</v>
      </c>
      <c r="G27" s="29"/>
      <c r="H27" s="29"/>
      <c r="I27" s="38"/>
    </row>
    <row r="28" spans="1:9" ht="31.5" x14ac:dyDescent="0.25">
      <c r="A28" s="33"/>
      <c r="B28" s="2" t="s">
        <v>5</v>
      </c>
      <c r="C28" s="2" t="s">
        <v>29</v>
      </c>
      <c r="D28" s="16">
        <v>281</v>
      </c>
      <c r="E28" s="16">
        <v>269</v>
      </c>
      <c r="F28" s="17">
        <f t="shared" si="2"/>
        <v>95.729537366548044</v>
      </c>
      <c r="G28" s="29"/>
      <c r="H28" s="29"/>
      <c r="I28" s="38"/>
    </row>
    <row r="29" spans="1:9" ht="47.25" x14ac:dyDescent="0.25">
      <c r="A29" s="33"/>
      <c r="B29" s="2" t="s">
        <v>15</v>
      </c>
      <c r="C29" s="2" t="s">
        <v>30</v>
      </c>
      <c r="D29" s="16">
        <v>18</v>
      </c>
      <c r="E29" s="16">
        <v>20</v>
      </c>
      <c r="F29" s="17">
        <f t="shared" si="2"/>
        <v>111.11111111111111</v>
      </c>
      <c r="G29" s="29"/>
      <c r="H29" s="29"/>
      <c r="I29" s="38"/>
    </row>
    <row r="30" spans="1:9" ht="31.5" x14ac:dyDescent="0.25">
      <c r="A30" s="33"/>
      <c r="B30" s="2" t="s">
        <v>70</v>
      </c>
      <c r="C30" s="2" t="s">
        <v>61</v>
      </c>
      <c r="D30" s="16"/>
      <c r="E30" s="16"/>
      <c r="F30" s="17" t="e">
        <f t="shared" si="2"/>
        <v>#DIV/0!</v>
      </c>
      <c r="G30" s="29"/>
      <c r="H30" s="29"/>
      <c r="I30" s="38"/>
    </row>
    <row r="31" spans="1:9" ht="30" customHeight="1" x14ac:dyDescent="0.25">
      <c r="A31" s="33"/>
      <c r="B31" s="2" t="s">
        <v>6</v>
      </c>
      <c r="C31" s="2" t="s">
        <v>31</v>
      </c>
      <c r="D31" s="16">
        <v>24</v>
      </c>
      <c r="E31" s="16">
        <v>24</v>
      </c>
      <c r="F31" s="17">
        <f t="shared" si="2"/>
        <v>100</v>
      </c>
      <c r="G31" s="29"/>
      <c r="H31" s="29"/>
      <c r="I31" s="38"/>
    </row>
    <row r="32" spans="1:9" ht="30.75" customHeight="1" x14ac:dyDescent="0.25">
      <c r="A32" s="33"/>
      <c r="B32" s="15" t="s">
        <v>7</v>
      </c>
      <c r="C32" s="15" t="s">
        <v>34</v>
      </c>
      <c r="D32" s="16">
        <v>4</v>
      </c>
      <c r="E32" s="16">
        <v>4</v>
      </c>
      <c r="F32" s="17">
        <v>0</v>
      </c>
      <c r="G32" s="29"/>
      <c r="H32" s="29"/>
      <c r="I32" s="38"/>
    </row>
    <row r="33" spans="1:9" ht="30" customHeight="1" x14ac:dyDescent="0.25">
      <c r="A33" s="33"/>
      <c r="B33" s="2" t="s">
        <v>8</v>
      </c>
      <c r="C33" s="2" t="s">
        <v>34</v>
      </c>
      <c r="D33" s="16">
        <v>2</v>
      </c>
      <c r="E33" s="16">
        <v>2</v>
      </c>
      <c r="F33" s="17">
        <f t="shared" si="2"/>
        <v>100</v>
      </c>
      <c r="G33" s="29"/>
      <c r="H33" s="29"/>
      <c r="I33" s="38"/>
    </row>
    <row r="34" spans="1:9" x14ac:dyDescent="0.25">
      <c r="A34" s="33"/>
      <c r="B34" s="4" t="s">
        <v>10</v>
      </c>
      <c r="C34" s="4"/>
      <c r="D34" s="16">
        <f>SUM(D25:D33)</f>
        <v>566</v>
      </c>
      <c r="E34" s="16">
        <f>SUM(E25:E33)</f>
        <v>553</v>
      </c>
      <c r="F34" s="17">
        <f t="shared" si="2"/>
        <v>97.703180212014132</v>
      </c>
      <c r="G34" s="29"/>
      <c r="H34" s="29"/>
      <c r="I34" s="38"/>
    </row>
    <row r="35" spans="1:9" ht="31.5" x14ac:dyDescent="0.25">
      <c r="A35" s="32" t="s">
        <v>36</v>
      </c>
      <c r="B35" s="2" t="s">
        <v>4</v>
      </c>
      <c r="C35" s="2" t="s">
        <v>24</v>
      </c>
      <c r="D35" s="16">
        <v>154</v>
      </c>
      <c r="E35" s="16">
        <v>154</v>
      </c>
      <c r="F35" s="17">
        <f t="shared" si="2"/>
        <v>100</v>
      </c>
      <c r="G35" s="29">
        <v>67585670.150000006</v>
      </c>
      <c r="H35" s="29">
        <v>67351267.280000001</v>
      </c>
      <c r="I35" s="37">
        <f>H35/G35*100</f>
        <v>99.653176672688502</v>
      </c>
    </row>
    <row r="36" spans="1:9" ht="47.25" x14ac:dyDescent="0.25">
      <c r="A36" s="33"/>
      <c r="B36" s="2" t="s">
        <v>14</v>
      </c>
      <c r="C36" s="2" t="s">
        <v>28</v>
      </c>
      <c r="D36" s="16">
        <v>7</v>
      </c>
      <c r="E36" s="16">
        <v>7</v>
      </c>
      <c r="F36" s="17">
        <f t="shared" si="2"/>
        <v>100</v>
      </c>
      <c r="G36" s="29"/>
      <c r="H36" s="29"/>
      <c r="I36" s="38"/>
    </row>
    <row r="37" spans="1:9" ht="31.5" x14ac:dyDescent="0.25">
      <c r="A37" s="33"/>
      <c r="B37" s="2" t="s">
        <v>5</v>
      </c>
      <c r="C37" s="2" t="s">
        <v>29</v>
      </c>
      <c r="D37" s="16">
        <v>170</v>
      </c>
      <c r="E37" s="16">
        <v>170</v>
      </c>
      <c r="F37" s="17">
        <f t="shared" si="2"/>
        <v>100</v>
      </c>
      <c r="G37" s="29"/>
      <c r="H37" s="29"/>
      <c r="I37" s="38"/>
    </row>
    <row r="38" spans="1:9" ht="31.5" x14ac:dyDescent="0.25">
      <c r="A38" s="33"/>
      <c r="B38" s="2" t="s">
        <v>73</v>
      </c>
      <c r="C38" s="2" t="s">
        <v>61</v>
      </c>
      <c r="D38" s="16">
        <v>0</v>
      </c>
      <c r="E38" s="16">
        <v>0</v>
      </c>
      <c r="F38" s="17" t="e">
        <f t="shared" si="2"/>
        <v>#DIV/0!</v>
      </c>
      <c r="G38" s="29"/>
      <c r="H38" s="29"/>
      <c r="I38" s="38"/>
    </row>
    <row r="39" spans="1:9" ht="31.5" x14ac:dyDescent="0.25">
      <c r="A39" s="33"/>
      <c r="B39" s="2" t="s">
        <v>72</v>
      </c>
      <c r="C39" s="2" t="s">
        <v>30</v>
      </c>
      <c r="D39" s="16">
        <v>3</v>
      </c>
      <c r="E39" s="16">
        <v>3</v>
      </c>
      <c r="F39" s="17">
        <f t="shared" si="2"/>
        <v>100</v>
      </c>
      <c r="G39" s="29"/>
      <c r="H39" s="29"/>
      <c r="I39" s="38"/>
    </row>
    <row r="40" spans="1:9" ht="30" customHeight="1" x14ac:dyDescent="0.25">
      <c r="A40" s="33"/>
      <c r="B40" s="2" t="s">
        <v>6</v>
      </c>
      <c r="C40" s="2" t="s">
        <v>31</v>
      </c>
      <c r="D40" s="16">
        <v>19</v>
      </c>
      <c r="E40" s="16">
        <v>19</v>
      </c>
      <c r="F40" s="17">
        <f t="shared" si="2"/>
        <v>100</v>
      </c>
      <c r="G40" s="29"/>
      <c r="H40" s="29"/>
      <c r="I40" s="38"/>
    </row>
    <row r="41" spans="1:9" s="6" customFormat="1" x14ac:dyDescent="0.25">
      <c r="A41" s="33"/>
      <c r="B41" s="4" t="s">
        <v>10</v>
      </c>
      <c r="C41" s="4"/>
      <c r="D41" s="16">
        <f>SUM(D35:D40)</f>
        <v>353</v>
      </c>
      <c r="E41" s="16">
        <f>SUM(E35:E40)</f>
        <v>353</v>
      </c>
      <c r="F41" s="17">
        <f t="shared" si="2"/>
        <v>100</v>
      </c>
      <c r="G41" s="29"/>
      <c r="H41" s="29"/>
      <c r="I41" s="38"/>
    </row>
    <row r="42" spans="1:9" ht="25.5" customHeight="1" x14ac:dyDescent="0.25">
      <c r="A42" s="32" t="s">
        <v>37</v>
      </c>
      <c r="B42" s="2" t="s">
        <v>4</v>
      </c>
      <c r="C42" s="2" t="s">
        <v>24</v>
      </c>
      <c r="D42" s="16">
        <v>29</v>
      </c>
      <c r="E42" s="16">
        <v>29</v>
      </c>
      <c r="F42" s="17">
        <f t="shared" si="2"/>
        <v>100</v>
      </c>
      <c r="G42" s="29">
        <v>44957941.759999998</v>
      </c>
      <c r="H42" s="29">
        <v>44749134.68</v>
      </c>
      <c r="I42" s="37">
        <f>H42/G42*100</f>
        <v>99.535550179065851</v>
      </c>
    </row>
    <row r="43" spans="1:9" ht="38.25" customHeight="1" x14ac:dyDescent="0.25">
      <c r="A43" s="33"/>
      <c r="B43" s="2" t="s">
        <v>14</v>
      </c>
      <c r="C43" s="2" t="s">
        <v>28</v>
      </c>
      <c r="D43" s="16">
        <v>1</v>
      </c>
      <c r="E43" s="16">
        <v>1</v>
      </c>
      <c r="F43" s="17">
        <v>100</v>
      </c>
      <c r="G43" s="29"/>
      <c r="H43" s="29"/>
      <c r="I43" s="38"/>
    </row>
    <row r="44" spans="1:9" ht="31.5" x14ac:dyDescent="0.25">
      <c r="A44" s="33"/>
      <c r="B44" s="2" t="s">
        <v>5</v>
      </c>
      <c r="C44" s="2" t="s">
        <v>29</v>
      </c>
      <c r="D44" s="16">
        <v>42</v>
      </c>
      <c r="E44" s="16">
        <v>43</v>
      </c>
      <c r="F44" s="17">
        <f t="shared" si="2"/>
        <v>102.38095238095238</v>
      </c>
      <c r="G44" s="29"/>
      <c r="H44" s="29"/>
      <c r="I44" s="38"/>
    </row>
    <row r="45" spans="1:9" ht="47.25" x14ac:dyDescent="0.25">
      <c r="A45" s="33"/>
      <c r="B45" s="14" t="s">
        <v>15</v>
      </c>
      <c r="C45" s="14" t="s">
        <v>30</v>
      </c>
      <c r="D45" s="16">
        <v>1</v>
      </c>
      <c r="E45" s="16">
        <v>1</v>
      </c>
      <c r="F45" s="17">
        <f t="shared" ref="F45" si="3">E45/D45*100</f>
        <v>100</v>
      </c>
      <c r="G45" s="29"/>
      <c r="H45" s="29"/>
      <c r="I45" s="38"/>
    </row>
    <row r="46" spans="1:9" ht="31.5" x14ac:dyDescent="0.25">
      <c r="A46" s="33"/>
      <c r="B46" s="2" t="s">
        <v>6</v>
      </c>
      <c r="C46" s="2" t="s">
        <v>31</v>
      </c>
      <c r="D46" s="16">
        <v>5</v>
      </c>
      <c r="E46" s="16">
        <v>5</v>
      </c>
      <c r="F46" s="17">
        <f t="shared" si="2"/>
        <v>100</v>
      </c>
      <c r="G46" s="29"/>
      <c r="H46" s="29"/>
      <c r="I46" s="38"/>
    </row>
    <row r="47" spans="1:9" ht="30.75" customHeight="1" x14ac:dyDescent="0.25">
      <c r="A47" s="33"/>
      <c r="B47" s="2" t="s">
        <v>7</v>
      </c>
      <c r="C47" s="2" t="s">
        <v>34</v>
      </c>
      <c r="D47" s="16">
        <v>7</v>
      </c>
      <c r="E47" s="16">
        <v>7</v>
      </c>
      <c r="F47" s="17">
        <f t="shared" si="2"/>
        <v>100</v>
      </c>
      <c r="G47" s="29"/>
      <c r="H47" s="29"/>
      <c r="I47" s="38"/>
    </row>
    <row r="48" spans="1:9" ht="32.25" customHeight="1" x14ac:dyDescent="0.25">
      <c r="A48" s="33"/>
      <c r="B48" s="2" t="s">
        <v>8</v>
      </c>
      <c r="C48" s="2" t="s">
        <v>34</v>
      </c>
      <c r="D48" s="16">
        <v>16</v>
      </c>
      <c r="E48" s="16">
        <v>16</v>
      </c>
      <c r="F48" s="17">
        <f t="shared" si="2"/>
        <v>100</v>
      </c>
      <c r="G48" s="29"/>
      <c r="H48" s="29"/>
      <c r="I48" s="38"/>
    </row>
    <row r="49" spans="1:9" s="6" customFormat="1" x14ac:dyDescent="0.25">
      <c r="A49" s="34"/>
      <c r="B49" s="4" t="s">
        <v>10</v>
      </c>
      <c r="C49" s="4"/>
      <c r="D49" s="16">
        <f>SUM(D42:D48)</f>
        <v>101</v>
      </c>
      <c r="E49" s="16">
        <f>SUM(E42:E48)</f>
        <v>102</v>
      </c>
      <c r="F49" s="17">
        <f t="shared" si="2"/>
        <v>100.99009900990099</v>
      </c>
      <c r="G49" s="29"/>
      <c r="H49" s="29"/>
      <c r="I49" s="39"/>
    </row>
    <row r="50" spans="1:9" ht="31.5" x14ac:dyDescent="0.25">
      <c r="A50" s="32" t="s">
        <v>38</v>
      </c>
      <c r="B50" s="2" t="s">
        <v>4</v>
      </c>
      <c r="C50" s="2" t="s">
        <v>24</v>
      </c>
      <c r="D50" s="16">
        <v>22</v>
      </c>
      <c r="E50" s="16">
        <v>22</v>
      </c>
      <c r="F50" s="17">
        <f t="shared" si="2"/>
        <v>100</v>
      </c>
      <c r="G50" s="29">
        <v>42589281.399999999</v>
      </c>
      <c r="H50" s="29">
        <v>42122622.5</v>
      </c>
      <c r="I50" s="37">
        <f>H50/G50*100</f>
        <v>98.904280878521718</v>
      </c>
    </row>
    <row r="51" spans="1:9" ht="31.5" x14ac:dyDescent="0.25">
      <c r="A51" s="33"/>
      <c r="B51" s="2" t="s">
        <v>5</v>
      </c>
      <c r="C51" s="2" t="s">
        <v>29</v>
      </c>
      <c r="D51" s="16">
        <v>40</v>
      </c>
      <c r="E51" s="16">
        <v>40</v>
      </c>
      <c r="F51" s="17">
        <f t="shared" si="2"/>
        <v>100</v>
      </c>
      <c r="G51" s="29"/>
      <c r="H51" s="29"/>
      <c r="I51" s="38"/>
    </row>
    <row r="52" spans="1:9" ht="47.25" x14ac:dyDescent="0.25">
      <c r="A52" s="33"/>
      <c r="B52" s="15" t="s">
        <v>15</v>
      </c>
      <c r="C52" s="15" t="s">
        <v>30</v>
      </c>
      <c r="D52" s="16">
        <v>1</v>
      </c>
      <c r="E52" s="16">
        <v>1</v>
      </c>
      <c r="F52" s="17">
        <f t="shared" si="2"/>
        <v>100</v>
      </c>
      <c r="G52" s="29"/>
      <c r="H52" s="29"/>
      <c r="I52" s="38"/>
    </row>
    <row r="53" spans="1:9" ht="31.5" x14ac:dyDescent="0.25">
      <c r="A53" s="33"/>
      <c r="B53" s="2" t="s">
        <v>6</v>
      </c>
      <c r="C53" s="2" t="s">
        <v>31</v>
      </c>
      <c r="D53" s="16">
        <v>2</v>
      </c>
      <c r="E53" s="16">
        <v>2</v>
      </c>
      <c r="F53" s="17">
        <f t="shared" si="2"/>
        <v>100</v>
      </c>
      <c r="G53" s="29"/>
      <c r="H53" s="29"/>
      <c r="I53" s="38"/>
    </row>
    <row r="54" spans="1:9" ht="31.5" x14ac:dyDescent="0.25">
      <c r="A54" s="33"/>
      <c r="B54" s="2" t="s">
        <v>7</v>
      </c>
      <c r="C54" s="2" t="s">
        <v>34</v>
      </c>
      <c r="D54" s="16">
        <v>10</v>
      </c>
      <c r="E54" s="16">
        <v>10</v>
      </c>
      <c r="F54" s="17">
        <f t="shared" si="2"/>
        <v>100</v>
      </c>
      <c r="G54" s="29"/>
      <c r="H54" s="29"/>
      <c r="I54" s="38"/>
    </row>
    <row r="55" spans="1:9" ht="31.5" x14ac:dyDescent="0.25">
      <c r="A55" s="33"/>
      <c r="B55" s="2" t="s">
        <v>8</v>
      </c>
      <c r="C55" s="2" t="s">
        <v>34</v>
      </c>
      <c r="D55" s="16">
        <v>20</v>
      </c>
      <c r="E55" s="16">
        <v>20</v>
      </c>
      <c r="F55" s="17">
        <f t="shared" si="2"/>
        <v>100</v>
      </c>
      <c r="G55" s="29"/>
      <c r="H55" s="29"/>
      <c r="I55" s="38"/>
    </row>
    <row r="56" spans="1:9" x14ac:dyDescent="0.25">
      <c r="A56" s="34"/>
      <c r="B56" s="4" t="s">
        <v>10</v>
      </c>
      <c r="C56" s="4"/>
      <c r="D56" s="16">
        <f>SUM(D50:D55)</f>
        <v>95</v>
      </c>
      <c r="E56" s="16">
        <f>SUM(E50:E55)</f>
        <v>95</v>
      </c>
      <c r="F56" s="17">
        <f t="shared" si="2"/>
        <v>100</v>
      </c>
      <c r="G56" s="29"/>
      <c r="H56" s="29"/>
      <c r="I56" s="38"/>
    </row>
    <row r="57" spans="1:9" ht="31.5" x14ac:dyDescent="0.25">
      <c r="A57" s="32" t="s">
        <v>39</v>
      </c>
      <c r="B57" s="2" t="s">
        <v>4</v>
      </c>
      <c r="C57" s="2" t="s">
        <v>24</v>
      </c>
      <c r="D57" s="16">
        <v>34</v>
      </c>
      <c r="E57" s="16">
        <v>35</v>
      </c>
      <c r="F57" s="17">
        <f t="shared" si="2"/>
        <v>102.94117647058823</v>
      </c>
      <c r="G57" s="29">
        <v>42782497.009999998</v>
      </c>
      <c r="H57" s="29">
        <v>42620433.390000001</v>
      </c>
      <c r="I57" s="37">
        <f>H57/G57*100</f>
        <v>99.621191769236574</v>
      </c>
    </row>
    <row r="58" spans="1:9" ht="47.25" x14ac:dyDescent="0.25">
      <c r="A58" s="33"/>
      <c r="B58" s="15" t="s">
        <v>14</v>
      </c>
      <c r="C58" s="15" t="s">
        <v>28</v>
      </c>
      <c r="D58" s="16">
        <v>3</v>
      </c>
      <c r="E58" s="16">
        <v>3</v>
      </c>
      <c r="F58" s="17">
        <f t="shared" ref="F58" si="4">E58/D58*100</f>
        <v>100</v>
      </c>
      <c r="G58" s="29"/>
      <c r="H58" s="29"/>
      <c r="I58" s="38"/>
    </row>
    <row r="59" spans="1:9" ht="31.5" x14ac:dyDescent="0.25">
      <c r="A59" s="33"/>
      <c r="B59" s="2" t="s">
        <v>5</v>
      </c>
      <c r="C59" s="2" t="s">
        <v>29</v>
      </c>
      <c r="D59" s="16">
        <v>34</v>
      </c>
      <c r="E59" s="16">
        <v>34</v>
      </c>
      <c r="F59" s="17">
        <f t="shared" si="2"/>
        <v>100</v>
      </c>
      <c r="G59" s="29"/>
      <c r="H59" s="29"/>
      <c r="I59" s="38"/>
    </row>
    <row r="60" spans="1:9" ht="47.25" x14ac:dyDescent="0.25">
      <c r="A60" s="33"/>
      <c r="B60" s="15" t="s">
        <v>15</v>
      </c>
      <c r="C60" s="15" t="s">
        <v>30</v>
      </c>
      <c r="D60" s="16">
        <v>1</v>
      </c>
      <c r="E60" s="16">
        <v>1</v>
      </c>
      <c r="F60" s="17">
        <f t="shared" si="2"/>
        <v>100</v>
      </c>
      <c r="G60" s="29"/>
      <c r="H60" s="29"/>
      <c r="I60" s="38"/>
    </row>
    <row r="61" spans="1:9" ht="31.5" x14ac:dyDescent="0.25">
      <c r="A61" s="33"/>
      <c r="B61" s="2" t="s">
        <v>6</v>
      </c>
      <c r="C61" s="2" t="s">
        <v>31</v>
      </c>
      <c r="D61" s="16">
        <v>5</v>
      </c>
      <c r="E61" s="16">
        <v>5</v>
      </c>
      <c r="F61" s="17">
        <f t="shared" si="2"/>
        <v>100</v>
      </c>
      <c r="G61" s="29"/>
      <c r="H61" s="29"/>
      <c r="I61" s="38"/>
    </row>
    <row r="62" spans="1:9" ht="32.25" customHeight="1" x14ac:dyDescent="0.25">
      <c r="A62" s="33"/>
      <c r="B62" s="2" t="s">
        <v>7</v>
      </c>
      <c r="C62" s="2" t="s">
        <v>34</v>
      </c>
      <c r="D62" s="16">
        <v>3</v>
      </c>
      <c r="E62" s="16">
        <v>3</v>
      </c>
      <c r="F62" s="17">
        <f t="shared" si="2"/>
        <v>100</v>
      </c>
      <c r="G62" s="29"/>
      <c r="H62" s="29"/>
      <c r="I62" s="38"/>
    </row>
    <row r="63" spans="1:9" ht="31.5" x14ac:dyDescent="0.25">
      <c r="A63" s="33"/>
      <c r="B63" s="2" t="s">
        <v>8</v>
      </c>
      <c r="C63" s="2" t="s">
        <v>34</v>
      </c>
      <c r="D63" s="16">
        <v>26</v>
      </c>
      <c r="E63" s="16">
        <v>27</v>
      </c>
      <c r="F63" s="17">
        <f t="shared" si="2"/>
        <v>103.84615384615385</v>
      </c>
      <c r="G63" s="29"/>
      <c r="H63" s="29"/>
      <c r="I63" s="38"/>
    </row>
    <row r="64" spans="1:9" ht="31.5" x14ac:dyDescent="0.25">
      <c r="A64" s="33"/>
      <c r="B64" s="2" t="s">
        <v>66</v>
      </c>
      <c r="C64" s="2" t="s">
        <v>67</v>
      </c>
      <c r="D64" s="16">
        <v>1</v>
      </c>
      <c r="E64" s="16">
        <v>1</v>
      </c>
      <c r="F64" s="17">
        <v>100</v>
      </c>
      <c r="G64" s="29"/>
      <c r="H64" s="29"/>
      <c r="I64" s="38"/>
    </row>
    <row r="65" spans="1:9" x14ac:dyDescent="0.25">
      <c r="A65" s="34"/>
      <c r="B65" s="4" t="s">
        <v>10</v>
      </c>
      <c r="C65" s="4"/>
      <c r="D65" s="16">
        <f>SUM(D57:D64)</f>
        <v>107</v>
      </c>
      <c r="E65" s="16">
        <f>SUM(E57:E64)</f>
        <v>109</v>
      </c>
      <c r="F65" s="17">
        <f t="shared" si="2"/>
        <v>101.86915887850468</v>
      </c>
      <c r="G65" s="29"/>
      <c r="H65" s="29"/>
      <c r="I65" s="39"/>
    </row>
    <row r="66" spans="1:9" ht="31.5" x14ac:dyDescent="0.25">
      <c r="A66" s="32" t="s">
        <v>40</v>
      </c>
      <c r="B66" s="2" t="s">
        <v>4</v>
      </c>
      <c r="C66" s="2" t="s">
        <v>24</v>
      </c>
      <c r="D66" s="16">
        <v>16</v>
      </c>
      <c r="E66" s="16">
        <v>16</v>
      </c>
      <c r="F66" s="17">
        <f t="shared" si="2"/>
        <v>100</v>
      </c>
      <c r="G66" s="29">
        <v>37432228.579999998</v>
      </c>
      <c r="H66" s="29">
        <v>37333271.960000001</v>
      </c>
      <c r="I66" s="37">
        <f>H66/G66*100</f>
        <v>99.735637914829184</v>
      </c>
    </row>
    <row r="67" spans="1:9" ht="47.25" x14ac:dyDescent="0.25">
      <c r="A67" s="33"/>
      <c r="B67" s="2" t="s">
        <v>14</v>
      </c>
      <c r="C67" s="2" t="s">
        <v>28</v>
      </c>
      <c r="D67" s="16">
        <v>0</v>
      </c>
      <c r="E67" s="16">
        <v>0</v>
      </c>
      <c r="F67" s="17" t="e">
        <f t="shared" si="2"/>
        <v>#DIV/0!</v>
      </c>
      <c r="G67" s="29"/>
      <c r="H67" s="29"/>
      <c r="I67" s="38"/>
    </row>
    <row r="68" spans="1:9" ht="31.5" x14ac:dyDescent="0.25">
      <c r="A68" s="33"/>
      <c r="B68" s="2" t="s">
        <v>5</v>
      </c>
      <c r="C68" s="2" t="s">
        <v>29</v>
      </c>
      <c r="D68" s="16">
        <v>38</v>
      </c>
      <c r="E68" s="16">
        <v>38</v>
      </c>
      <c r="F68" s="17">
        <f t="shared" si="2"/>
        <v>100</v>
      </c>
      <c r="G68" s="29"/>
      <c r="H68" s="29"/>
      <c r="I68" s="38"/>
    </row>
    <row r="69" spans="1:9" ht="47.25" x14ac:dyDescent="0.25">
      <c r="A69" s="33"/>
      <c r="B69" s="14" t="s">
        <v>15</v>
      </c>
      <c r="C69" s="14" t="s">
        <v>30</v>
      </c>
      <c r="D69" s="16">
        <v>1</v>
      </c>
      <c r="E69" s="16">
        <v>1</v>
      </c>
      <c r="F69" s="17">
        <f t="shared" ref="F69" si="5">E69/D69*100</f>
        <v>100</v>
      </c>
      <c r="G69" s="29"/>
      <c r="H69" s="29"/>
      <c r="I69" s="38"/>
    </row>
    <row r="70" spans="1:9" ht="31.5" x14ac:dyDescent="0.25">
      <c r="A70" s="33"/>
      <c r="B70" s="2" t="s">
        <v>6</v>
      </c>
      <c r="C70" s="2" t="s">
        <v>31</v>
      </c>
      <c r="D70" s="16">
        <v>4</v>
      </c>
      <c r="E70" s="16">
        <v>4</v>
      </c>
      <c r="F70" s="17">
        <f t="shared" si="2"/>
        <v>100</v>
      </c>
      <c r="G70" s="29"/>
      <c r="H70" s="29"/>
      <c r="I70" s="38"/>
    </row>
    <row r="71" spans="1:9" ht="31.5" x14ac:dyDescent="0.25">
      <c r="A71" s="33"/>
      <c r="B71" s="2" t="s">
        <v>7</v>
      </c>
      <c r="C71" s="2" t="s">
        <v>34</v>
      </c>
      <c r="D71" s="16">
        <v>3</v>
      </c>
      <c r="E71" s="16">
        <v>3</v>
      </c>
      <c r="F71" s="17">
        <f t="shared" si="2"/>
        <v>100</v>
      </c>
      <c r="G71" s="29"/>
      <c r="H71" s="29"/>
      <c r="I71" s="38"/>
    </row>
    <row r="72" spans="1:9" ht="31.5" x14ac:dyDescent="0.25">
      <c r="A72" s="33"/>
      <c r="B72" s="2" t="s">
        <v>8</v>
      </c>
      <c r="C72" s="2" t="s">
        <v>34</v>
      </c>
      <c r="D72" s="16">
        <v>14</v>
      </c>
      <c r="E72" s="16">
        <v>14</v>
      </c>
      <c r="F72" s="17">
        <f t="shared" si="2"/>
        <v>100</v>
      </c>
      <c r="G72" s="29"/>
      <c r="H72" s="29"/>
      <c r="I72" s="38"/>
    </row>
    <row r="73" spans="1:9" x14ac:dyDescent="0.25">
      <c r="A73" s="33"/>
      <c r="B73" s="4" t="s">
        <v>10</v>
      </c>
      <c r="C73" s="4"/>
      <c r="D73" s="16">
        <f>D66+D68+D70+D71+D72</f>
        <v>75</v>
      </c>
      <c r="E73" s="16">
        <f>E66+E68+E70+E71+E72</f>
        <v>75</v>
      </c>
      <c r="F73" s="17">
        <f t="shared" si="2"/>
        <v>100</v>
      </c>
      <c r="G73" s="29"/>
      <c r="H73" s="29"/>
      <c r="I73" s="38"/>
    </row>
    <row r="74" spans="1:9" ht="31.5" x14ac:dyDescent="0.25">
      <c r="A74" s="32" t="s">
        <v>41</v>
      </c>
      <c r="B74" s="2" t="s">
        <v>4</v>
      </c>
      <c r="C74" s="2" t="s">
        <v>24</v>
      </c>
      <c r="D74" s="16">
        <v>35</v>
      </c>
      <c r="E74" s="16">
        <v>35</v>
      </c>
      <c r="F74" s="17">
        <f t="shared" si="2"/>
        <v>100</v>
      </c>
      <c r="G74" s="26">
        <v>66545505.289999999</v>
      </c>
      <c r="H74" s="26">
        <v>66205729.990000002</v>
      </c>
      <c r="I74" s="37">
        <f>H74/G74*100</f>
        <v>99.489409091539258</v>
      </c>
    </row>
    <row r="75" spans="1:9" ht="47.25" x14ac:dyDescent="0.25">
      <c r="A75" s="33"/>
      <c r="B75" s="2" t="s">
        <v>14</v>
      </c>
      <c r="C75" s="2" t="s">
        <v>28</v>
      </c>
      <c r="D75" s="16">
        <v>3</v>
      </c>
      <c r="E75" s="16">
        <v>3</v>
      </c>
      <c r="F75" s="17">
        <f t="shared" si="2"/>
        <v>100</v>
      </c>
      <c r="G75" s="27"/>
      <c r="H75" s="27"/>
      <c r="I75" s="38"/>
    </row>
    <row r="76" spans="1:9" ht="31.5" x14ac:dyDescent="0.25">
      <c r="A76" s="33"/>
      <c r="B76" s="2" t="s">
        <v>68</v>
      </c>
      <c r="C76" s="2" t="s">
        <v>62</v>
      </c>
      <c r="D76" s="16">
        <v>0</v>
      </c>
      <c r="E76" s="16">
        <v>0</v>
      </c>
      <c r="F76" s="17">
        <v>100</v>
      </c>
      <c r="G76" s="27"/>
      <c r="H76" s="27"/>
      <c r="I76" s="38"/>
    </row>
    <row r="77" spans="1:9" ht="31.5" x14ac:dyDescent="0.25">
      <c r="A77" s="33"/>
      <c r="B77" s="2" t="s">
        <v>5</v>
      </c>
      <c r="C77" s="2" t="s">
        <v>29</v>
      </c>
      <c r="D77" s="16">
        <v>61</v>
      </c>
      <c r="E77" s="16">
        <v>61</v>
      </c>
      <c r="F77" s="17">
        <f t="shared" si="2"/>
        <v>100</v>
      </c>
      <c r="G77" s="27"/>
      <c r="H77" s="27"/>
      <c r="I77" s="38"/>
    </row>
    <row r="78" spans="1:9" ht="47.25" x14ac:dyDescent="0.25">
      <c r="A78" s="33"/>
      <c r="B78" s="2" t="s">
        <v>16</v>
      </c>
      <c r="C78" s="2" t="s">
        <v>30</v>
      </c>
      <c r="D78" s="16">
        <v>5</v>
      </c>
      <c r="E78" s="16">
        <v>5</v>
      </c>
      <c r="F78" s="17">
        <f t="shared" si="2"/>
        <v>100</v>
      </c>
      <c r="G78" s="27"/>
      <c r="H78" s="27"/>
      <c r="I78" s="38"/>
    </row>
    <row r="79" spans="1:9" ht="31.5" x14ac:dyDescent="0.25">
      <c r="A79" s="33"/>
      <c r="B79" s="2" t="s">
        <v>6</v>
      </c>
      <c r="C79" s="2" t="s">
        <v>31</v>
      </c>
      <c r="D79" s="16">
        <v>8</v>
      </c>
      <c r="E79" s="16">
        <v>8</v>
      </c>
      <c r="F79" s="17">
        <f t="shared" si="2"/>
        <v>100</v>
      </c>
      <c r="G79" s="27"/>
      <c r="H79" s="27"/>
      <c r="I79" s="38"/>
    </row>
    <row r="80" spans="1:9" x14ac:dyDescent="0.25">
      <c r="A80" s="33"/>
      <c r="B80" s="4" t="s">
        <v>10</v>
      </c>
      <c r="C80" s="4"/>
      <c r="D80" s="16">
        <f>SUM(D74:D79)</f>
        <v>112</v>
      </c>
      <c r="E80" s="16">
        <f>SUM(E74:E79)</f>
        <v>112</v>
      </c>
      <c r="F80" s="17">
        <f t="shared" si="2"/>
        <v>100</v>
      </c>
      <c r="G80" s="28"/>
      <c r="H80" s="28"/>
      <c r="I80" s="38"/>
    </row>
    <row r="81" spans="1:9" ht="18.75" customHeight="1" x14ac:dyDescent="0.25">
      <c r="A81" s="30" t="s">
        <v>0</v>
      </c>
      <c r="B81" s="31"/>
      <c r="C81" s="7"/>
      <c r="D81" s="16">
        <f>D13+D24+D34+D41+D49+D56+D65+D73+D80</f>
        <v>3199</v>
      </c>
      <c r="E81" s="16">
        <f>E13+E24+E34+E41+E49+E56+E65+E73+E80</f>
        <v>3221</v>
      </c>
      <c r="F81" s="16">
        <f>E81/D81*100</f>
        <v>100.68771491090966</v>
      </c>
      <c r="G81" s="17">
        <f>G6+G14+G25+G35+G42+G50+G57+G66+G74</f>
        <v>673712970</v>
      </c>
      <c r="H81" s="17">
        <f>H6+H14+H25+H35+H42+H50+H57+H66+H74</f>
        <v>670800104.36000013</v>
      </c>
      <c r="I81" s="18">
        <f>H81/G81*100</f>
        <v>99.567639963944899</v>
      </c>
    </row>
    <row r="82" spans="1:9" x14ac:dyDescent="0.25">
      <c r="A82" s="8"/>
      <c r="B82" s="8"/>
      <c r="C82" s="8"/>
      <c r="D82" s="16"/>
      <c r="E82" s="16"/>
      <c r="F82" s="17"/>
      <c r="G82" s="19"/>
      <c r="H82" s="19"/>
      <c r="I82" s="19"/>
    </row>
    <row r="83" spans="1:9" ht="31.5" x14ac:dyDescent="0.25">
      <c r="A83" s="32" t="s">
        <v>42</v>
      </c>
      <c r="B83" s="2" t="s">
        <v>7</v>
      </c>
      <c r="C83" s="2" t="s">
        <v>34</v>
      </c>
      <c r="D83" s="16">
        <v>45</v>
      </c>
      <c r="E83" s="16">
        <v>43</v>
      </c>
      <c r="F83" s="17">
        <f t="shared" ref="F83:F130" si="6">E83/D83*100</f>
        <v>95.555555555555557</v>
      </c>
      <c r="G83" s="29">
        <v>48853679</v>
      </c>
      <c r="H83" s="29">
        <v>48671384.460000001</v>
      </c>
      <c r="I83" s="37">
        <f>H83/G83*100</f>
        <v>99.626856065435732</v>
      </c>
    </row>
    <row r="84" spans="1:9" ht="31.5" x14ac:dyDescent="0.25">
      <c r="A84" s="33"/>
      <c r="B84" s="2" t="s">
        <v>8</v>
      </c>
      <c r="C84" s="2" t="s">
        <v>34</v>
      </c>
      <c r="D84" s="16">
        <v>115</v>
      </c>
      <c r="E84" s="16">
        <v>110</v>
      </c>
      <c r="F84" s="17">
        <f t="shared" si="6"/>
        <v>95.652173913043484</v>
      </c>
      <c r="G84" s="29"/>
      <c r="H84" s="29"/>
      <c r="I84" s="38"/>
    </row>
    <row r="85" spans="1:9" ht="47.25" x14ac:dyDescent="0.25">
      <c r="A85" s="33"/>
      <c r="B85" s="10" t="s">
        <v>11</v>
      </c>
      <c r="C85" s="14" t="s">
        <v>34</v>
      </c>
      <c r="D85" s="16">
        <v>13</v>
      </c>
      <c r="E85" s="16">
        <v>13</v>
      </c>
      <c r="F85" s="17">
        <f t="shared" ref="F85:F86" si="7">E85/D85*100</f>
        <v>100</v>
      </c>
      <c r="G85" s="29"/>
      <c r="H85" s="29"/>
      <c r="I85" s="38"/>
    </row>
    <row r="86" spans="1:9" x14ac:dyDescent="0.25">
      <c r="A86" s="33"/>
      <c r="B86" s="15" t="s">
        <v>76</v>
      </c>
      <c r="C86" s="15" t="s">
        <v>77</v>
      </c>
      <c r="D86" s="16">
        <v>115</v>
      </c>
      <c r="E86" s="16">
        <v>120</v>
      </c>
      <c r="F86" s="17">
        <f t="shared" si="7"/>
        <v>104.34782608695652</v>
      </c>
      <c r="G86" s="29"/>
      <c r="H86" s="29"/>
      <c r="I86" s="38"/>
    </row>
    <row r="87" spans="1:9" x14ac:dyDescent="0.25">
      <c r="A87" s="33"/>
      <c r="B87" s="9" t="s">
        <v>10</v>
      </c>
      <c r="C87" s="9"/>
      <c r="D87" s="16">
        <f>SUM(D83:D86)</f>
        <v>288</v>
      </c>
      <c r="E87" s="16">
        <f>SUM(E83:E86)</f>
        <v>286</v>
      </c>
      <c r="F87" s="17">
        <f t="shared" si="6"/>
        <v>99.305555555555557</v>
      </c>
      <c r="G87" s="29"/>
      <c r="H87" s="29"/>
      <c r="I87" s="38"/>
    </row>
    <row r="88" spans="1:9" ht="31.5" x14ac:dyDescent="0.25">
      <c r="A88" s="32" t="s">
        <v>45</v>
      </c>
      <c r="B88" s="2" t="s">
        <v>7</v>
      </c>
      <c r="C88" s="2" t="s">
        <v>34</v>
      </c>
      <c r="D88" s="16">
        <v>25</v>
      </c>
      <c r="E88" s="16">
        <v>25</v>
      </c>
      <c r="F88" s="17">
        <f t="shared" si="6"/>
        <v>100</v>
      </c>
      <c r="G88" s="29">
        <v>31978574.809999999</v>
      </c>
      <c r="H88" s="29">
        <v>31957797.07</v>
      </c>
      <c r="I88" s="37">
        <f>H88/G88*100</f>
        <v>99.935026060030978</v>
      </c>
    </row>
    <row r="89" spans="1:9" ht="31.5" x14ac:dyDescent="0.25">
      <c r="A89" s="33"/>
      <c r="B89" s="2" t="s">
        <v>8</v>
      </c>
      <c r="C89" s="2" t="s">
        <v>34</v>
      </c>
      <c r="D89" s="16">
        <v>93</v>
      </c>
      <c r="E89" s="16">
        <v>94</v>
      </c>
      <c r="F89" s="17">
        <f t="shared" si="6"/>
        <v>101.0752688172043</v>
      </c>
      <c r="G89" s="29"/>
      <c r="H89" s="29"/>
      <c r="I89" s="38"/>
    </row>
    <row r="90" spans="1:9" ht="47.25" x14ac:dyDescent="0.25">
      <c r="A90" s="33"/>
      <c r="B90" s="2" t="s">
        <v>75</v>
      </c>
      <c r="C90" s="2" t="s">
        <v>34</v>
      </c>
      <c r="D90" s="16">
        <v>1</v>
      </c>
      <c r="E90" s="16">
        <v>1</v>
      </c>
      <c r="F90" s="17">
        <f t="shared" si="6"/>
        <v>100</v>
      </c>
      <c r="G90" s="29"/>
      <c r="H90" s="29"/>
      <c r="I90" s="38"/>
    </row>
    <row r="91" spans="1:9" x14ac:dyDescent="0.25">
      <c r="A91" s="33"/>
      <c r="B91" s="2" t="s">
        <v>76</v>
      </c>
      <c r="C91" s="2" t="s">
        <v>77</v>
      </c>
      <c r="D91" s="16">
        <v>75</v>
      </c>
      <c r="E91" s="16">
        <v>75</v>
      </c>
      <c r="F91" s="17">
        <f t="shared" si="6"/>
        <v>100</v>
      </c>
      <c r="G91" s="29"/>
      <c r="H91" s="29"/>
      <c r="I91" s="38"/>
    </row>
    <row r="92" spans="1:9" x14ac:dyDescent="0.25">
      <c r="A92" s="33"/>
      <c r="B92" s="9" t="s">
        <v>10</v>
      </c>
      <c r="C92" s="9"/>
      <c r="D92" s="16">
        <f>SUM(D83:D91)</f>
        <v>770</v>
      </c>
      <c r="E92" s="16">
        <f>SUM(E83:E91)</f>
        <v>767</v>
      </c>
      <c r="F92" s="17">
        <f t="shared" si="6"/>
        <v>99.610389610389618</v>
      </c>
      <c r="G92" s="29"/>
      <c r="H92" s="29"/>
      <c r="I92" s="38"/>
    </row>
    <row r="93" spans="1:9" ht="31.5" x14ac:dyDescent="0.25">
      <c r="A93" s="32" t="s">
        <v>46</v>
      </c>
      <c r="B93" s="10" t="s">
        <v>7</v>
      </c>
      <c r="C93" s="2" t="s">
        <v>34</v>
      </c>
      <c r="D93" s="16">
        <v>23</v>
      </c>
      <c r="E93" s="16">
        <v>22.5</v>
      </c>
      <c r="F93" s="17">
        <f t="shared" si="6"/>
        <v>97.826086956521735</v>
      </c>
      <c r="G93" s="29">
        <v>30161641.93</v>
      </c>
      <c r="H93" s="29">
        <v>30101972.43</v>
      </c>
      <c r="I93" s="37">
        <f>H93/G93*100</f>
        <v>99.80216760036312</v>
      </c>
    </row>
    <row r="94" spans="1:9" ht="31.5" x14ac:dyDescent="0.25">
      <c r="A94" s="33"/>
      <c r="B94" s="10" t="s">
        <v>8</v>
      </c>
      <c r="C94" s="2" t="s">
        <v>34</v>
      </c>
      <c r="D94" s="16">
        <v>90</v>
      </c>
      <c r="E94" s="16">
        <v>92.5</v>
      </c>
      <c r="F94" s="17">
        <f t="shared" si="6"/>
        <v>102.77777777777777</v>
      </c>
      <c r="G94" s="29"/>
      <c r="H94" s="29"/>
      <c r="I94" s="38"/>
    </row>
    <row r="95" spans="1:9" ht="47.25" x14ac:dyDescent="0.25">
      <c r="A95" s="33"/>
      <c r="B95" s="10" t="s">
        <v>11</v>
      </c>
      <c r="C95" s="2" t="s">
        <v>34</v>
      </c>
      <c r="D95" s="16">
        <v>2</v>
      </c>
      <c r="E95" s="16">
        <v>2</v>
      </c>
      <c r="F95" s="17">
        <v>100</v>
      </c>
      <c r="G95" s="29"/>
      <c r="H95" s="29"/>
      <c r="I95" s="38"/>
    </row>
    <row r="96" spans="1:9" x14ac:dyDescent="0.25">
      <c r="A96" s="33"/>
      <c r="B96" s="9" t="s">
        <v>10</v>
      </c>
      <c r="C96" s="9"/>
      <c r="D96" s="16">
        <f>SUM(D93:D95)</f>
        <v>115</v>
      </c>
      <c r="E96" s="16">
        <f>SUM(E93:E95)</f>
        <v>117</v>
      </c>
      <c r="F96" s="17">
        <f t="shared" si="6"/>
        <v>101.7391304347826</v>
      </c>
      <c r="G96" s="29"/>
      <c r="H96" s="29"/>
      <c r="I96" s="38"/>
    </row>
    <row r="97" spans="1:9" ht="31.5" x14ac:dyDescent="0.25">
      <c r="A97" s="32" t="s">
        <v>51</v>
      </c>
      <c r="B97" s="2" t="s">
        <v>7</v>
      </c>
      <c r="C97" s="2" t="s">
        <v>34</v>
      </c>
      <c r="D97" s="16">
        <v>50</v>
      </c>
      <c r="E97" s="16">
        <v>52</v>
      </c>
      <c r="F97" s="17">
        <f t="shared" si="6"/>
        <v>104</v>
      </c>
      <c r="G97" s="45">
        <v>66046810.960000001</v>
      </c>
      <c r="H97" s="29">
        <v>66007106.689999998</v>
      </c>
      <c r="I97" s="37">
        <f>H97/G97*100</f>
        <v>99.939884652380798</v>
      </c>
    </row>
    <row r="98" spans="1:9" ht="31.5" x14ac:dyDescent="0.25">
      <c r="A98" s="33"/>
      <c r="B98" s="2" t="s">
        <v>8</v>
      </c>
      <c r="C98" s="2" t="s">
        <v>34</v>
      </c>
      <c r="D98" s="16">
        <v>210</v>
      </c>
      <c r="E98" s="16">
        <v>209</v>
      </c>
      <c r="F98" s="17">
        <f t="shared" si="6"/>
        <v>99.523809523809518</v>
      </c>
      <c r="G98" s="45"/>
      <c r="H98" s="29"/>
      <c r="I98" s="38"/>
    </row>
    <row r="99" spans="1:9" ht="47.25" x14ac:dyDescent="0.25">
      <c r="A99" s="33"/>
      <c r="B99" s="2" t="s">
        <v>11</v>
      </c>
      <c r="C99" s="2" t="s">
        <v>34</v>
      </c>
      <c r="D99" s="16">
        <v>44</v>
      </c>
      <c r="E99" s="16">
        <v>43</v>
      </c>
      <c r="F99" s="17">
        <f t="shared" si="6"/>
        <v>97.727272727272734</v>
      </c>
      <c r="G99" s="45"/>
      <c r="H99" s="29"/>
      <c r="I99" s="38"/>
    </row>
    <row r="100" spans="1:9" x14ac:dyDescent="0.25">
      <c r="A100" s="33"/>
      <c r="B100" s="9" t="s">
        <v>10</v>
      </c>
      <c r="C100" s="9"/>
      <c r="D100" s="16">
        <f>SUM(D97:D99)</f>
        <v>304</v>
      </c>
      <c r="E100" s="16">
        <f>SUM(E97:E99)</f>
        <v>304</v>
      </c>
      <c r="F100" s="17">
        <f t="shared" si="6"/>
        <v>100</v>
      </c>
      <c r="G100" s="45"/>
      <c r="H100" s="29"/>
      <c r="I100" s="38"/>
    </row>
    <row r="101" spans="1:9" ht="31.5" x14ac:dyDescent="0.25">
      <c r="A101" s="32" t="s">
        <v>47</v>
      </c>
      <c r="B101" s="2" t="s">
        <v>7</v>
      </c>
      <c r="C101" s="2" t="s">
        <v>34</v>
      </c>
      <c r="D101" s="16">
        <v>19</v>
      </c>
      <c r="E101" s="16">
        <v>20</v>
      </c>
      <c r="F101" s="17">
        <f t="shared" si="6"/>
        <v>105.26315789473684</v>
      </c>
      <c r="G101" s="29">
        <v>33781575.450000003</v>
      </c>
      <c r="H101" s="29">
        <v>33631886.25</v>
      </c>
      <c r="I101" s="37">
        <f>H101/G101*100</f>
        <v>99.556891003436007</v>
      </c>
    </row>
    <row r="102" spans="1:9" ht="31.5" x14ac:dyDescent="0.25">
      <c r="A102" s="33"/>
      <c r="B102" s="2" t="s">
        <v>8</v>
      </c>
      <c r="C102" s="2" t="s">
        <v>34</v>
      </c>
      <c r="D102" s="16">
        <v>106</v>
      </c>
      <c r="E102" s="16">
        <v>110</v>
      </c>
      <c r="F102" s="17">
        <f t="shared" si="6"/>
        <v>103.77358490566037</v>
      </c>
      <c r="G102" s="29"/>
      <c r="H102" s="29"/>
      <c r="I102" s="38"/>
    </row>
    <row r="103" spans="1:9" ht="47.25" x14ac:dyDescent="0.25">
      <c r="A103" s="33"/>
      <c r="B103" s="2" t="s">
        <v>11</v>
      </c>
      <c r="C103" s="2" t="s">
        <v>34</v>
      </c>
      <c r="D103" s="16">
        <v>2</v>
      </c>
      <c r="E103" s="16">
        <v>2</v>
      </c>
      <c r="F103" s="17">
        <f t="shared" si="6"/>
        <v>100</v>
      </c>
      <c r="G103" s="29"/>
      <c r="H103" s="29"/>
      <c r="I103" s="38"/>
    </row>
    <row r="104" spans="1:9" x14ac:dyDescent="0.25">
      <c r="A104" s="34"/>
      <c r="B104" s="9" t="s">
        <v>10</v>
      </c>
      <c r="C104" s="9"/>
      <c r="D104" s="16">
        <f>SUM(D101:D103)</f>
        <v>127</v>
      </c>
      <c r="E104" s="16">
        <f>SUM(E101:E103)</f>
        <v>132</v>
      </c>
      <c r="F104" s="17">
        <f t="shared" si="6"/>
        <v>103.93700787401573</v>
      </c>
      <c r="G104" s="29"/>
      <c r="H104" s="29"/>
      <c r="I104" s="38"/>
    </row>
    <row r="105" spans="1:9" ht="31.5" x14ac:dyDescent="0.25">
      <c r="A105" s="42" t="s">
        <v>43</v>
      </c>
      <c r="B105" s="2" t="s">
        <v>7</v>
      </c>
      <c r="C105" s="2" t="s">
        <v>34</v>
      </c>
      <c r="D105" s="16">
        <v>22</v>
      </c>
      <c r="E105" s="16">
        <v>23</v>
      </c>
      <c r="F105" s="17">
        <f t="shared" si="6"/>
        <v>104.54545454545455</v>
      </c>
      <c r="G105" s="29">
        <v>30634812.34</v>
      </c>
      <c r="H105" s="29">
        <v>30536687.600000001</v>
      </c>
      <c r="I105" s="37">
        <f>H105/G105*100</f>
        <v>99.679695312277545</v>
      </c>
    </row>
    <row r="106" spans="1:9" ht="31.5" x14ac:dyDescent="0.25">
      <c r="A106" s="43"/>
      <c r="B106" s="2" t="s">
        <v>8</v>
      </c>
      <c r="C106" s="2" t="s">
        <v>34</v>
      </c>
      <c r="D106" s="16">
        <v>80</v>
      </c>
      <c r="E106" s="16">
        <v>82</v>
      </c>
      <c r="F106" s="17">
        <f t="shared" si="6"/>
        <v>102.49999999999999</v>
      </c>
      <c r="G106" s="29"/>
      <c r="H106" s="29"/>
      <c r="I106" s="38"/>
    </row>
    <row r="107" spans="1:9" ht="47.25" x14ac:dyDescent="0.25">
      <c r="A107" s="43"/>
      <c r="B107" s="2" t="s">
        <v>11</v>
      </c>
      <c r="C107" s="2" t="s">
        <v>34</v>
      </c>
      <c r="D107" s="16">
        <v>1</v>
      </c>
      <c r="E107" s="16">
        <v>1</v>
      </c>
      <c r="F107" s="17">
        <v>100</v>
      </c>
      <c r="G107" s="29"/>
      <c r="H107" s="29"/>
      <c r="I107" s="38"/>
    </row>
    <row r="108" spans="1:9" x14ac:dyDescent="0.25">
      <c r="A108" s="44"/>
      <c r="B108" s="11" t="s">
        <v>10</v>
      </c>
      <c r="C108" s="9"/>
      <c r="D108" s="16">
        <f>D105+D106+D107</f>
        <v>103</v>
      </c>
      <c r="E108" s="16">
        <f>E105+E106+E107</f>
        <v>106</v>
      </c>
      <c r="F108" s="17">
        <f t="shared" si="6"/>
        <v>102.91262135922329</v>
      </c>
      <c r="G108" s="29"/>
      <c r="H108" s="29"/>
      <c r="I108" s="38"/>
    </row>
    <row r="109" spans="1:9" ht="31.5" x14ac:dyDescent="0.25">
      <c r="A109" s="32" t="s">
        <v>44</v>
      </c>
      <c r="B109" s="2" t="s">
        <v>7</v>
      </c>
      <c r="C109" s="2" t="s">
        <v>34</v>
      </c>
      <c r="D109" s="16">
        <v>38</v>
      </c>
      <c r="E109" s="16">
        <v>37</v>
      </c>
      <c r="F109" s="17">
        <f t="shared" si="6"/>
        <v>97.368421052631575</v>
      </c>
      <c r="G109" s="26">
        <v>24614177.640000001</v>
      </c>
      <c r="H109" s="26">
        <v>24612196.559999999</v>
      </c>
      <c r="I109" s="37">
        <v>99.99</v>
      </c>
    </row>
    <row r="110" spans="1:9" ht="31.5" x14ac:dyDescent="0.25">
      <c r="A110" s="33"/>
      <c r="B110" s="2" t="s">
        <v>8</v>
      </c>
      <c r="C110" s="2" t="s">
        <v>34</v>
      </c>
      <c r="D110" s="16">
        <v>100</v>
      </c>
      <c r="E110" s="16">
        <v>98</v>
      </c>
      <c r="F110" s="17">
        <f t="shared" si="6"/>
        <v>98</v>
      </c>
      <c r="G110" s="27"/>
      <c r="H110" s="27"/>
      <c r="I110" s="38"/>
    </row>
    <row r="111" spans="1:9" ht="47.25" x14ac:dyDescent="0.25">
      <c r="A111" s="33"/>
      <c r="B111" s="2" t="s">
        <v>11</v>
      </c>
      <c r="C111" s="2" t="s">
        <v>34</v>
      </c>
      <c r="D111" s="16">
        <v>5</v>
      </c>
      <c r="E111" s="16">
        <v>5</v>
      </c>
      <c r="F111" s="17">
        <f t="shared" si="6"/>
        <v>100</v>
      </c>
      <c r="G111" s="27"/>
      <c r="H111" s="27"/>
      <c r="I111" s="38"/>
    </row>
    <row r="112" spans="1:9" x14ac:dyDescent="0.25">
      <c r="A112" s="34"/>
      <c r="B112" s="9" t="s">
        <v>10</v>
      </c>
      <c r="C112" s="9"/>
      <c r="D112" s="16">
        <f>SUM(D109:D111)</f>
        <v>143</v>
      </c>
      <c r="E112" s="16">
        <f>SUM(E109:E111)</f>
        <v>140</v>
      </c>
      <c r="F112" s="17">
        <f t="shared" si="6"/>
        <v>97.902097902097907</v>
      </c>
      <c r="G112" s="28"/>
      <c r="H112" s="28"/>
      <c r="I112" s="38"/>
    </row>
    <row r="113" spans="1:10" ht="31.5" x14ac:dyDescent="0.25">
      <c r="A113" s="32" t="s">
        <v>50</v>
      </c>
      <c r="B113" s="2" t="s">
        <v>7</v>
      </c>
      <c r="C113" s="2" t="s">
        <v>34</v>
      </c>
      <c r="D113" s="16">
        <v>23</v>
      </c>
      <c r="E113" s="16">
        <v>24</v>
      </c>
      <c r="F113" s="17">
        <f t="shared" si="6"/>
        <v>104.34782608695652</v>
      </c>
      <c r="G113" s="26">
        <v>29152631.030000001</v>
      </c>
      <c r="H113" s="26">
        <v>28961256.23</v>
      </c>
      <c r="I113" s="35">
        <f>H113/G113*100</f>
        <v>99.343541926616979</v>
      </c>
    </row>
    <row r="114" spans="1:10" ht="31.5" x14ac:dyDescent="0.25">
      <c r="A114" s="33"/>
      <c r="B114" s="2" t="s">
        <v>8</v>
      </c>
      <c r="C114" s="2" t="s">
        <v>34</v>
      </c>
      <c r="D114" s="16">
        <v>115</v>
      </c>
      <c r="E114" s="16">
        <v>110</v>
      </c>
      <c r="F114" s="17">
        <f t="shared" si="6"/>
        <v>95.652173913043484</v>
      </c>
      <c r="G114" s="27"/>
      <c r="H114" s="27"/>
      <c r="I114" s="35"/>
    </row>
    <row r="115" spans="1:10" ht="47.25" x14ac:dyDescent="0.25">
      <c r="A115" s="33"/>
      <c r="B115" s="2" t="s">
        <v>11</v>
      </c>
      <c r="C115" s="2" t="s">
        <v>34</v>
      </c>
      <c r="D115" s="16">
        <v>4</v>
      </c>
      <c r="E115" s="16">
        <v>4</v>
      </c>
      <c r="F115" s="17">
        <f t="shared" si="6"/>
        <v>100</v>
      </c>
      <c r="G115" s="27"/>
      <c r="H115" s="27"/>
      <c r="I115" s="35"/>
    </row>
    <row r="116" spans="1:10" x14ac:dyDescent="0.25">
      <c r="A116" s="34"/>
      <c r="B116" s="9" t="s">
        <v>10</v>
      </c>
      <c r="C116" s="9"/>
      <c r="D116" s="16">
        <f>D113+D114+D115</f>
        <v>142</v>
      </c>
      <c r="E116" s="16">
        <f>E113+E114+E115</f>
        <v>138</v>
      </c>
      <c r="F116" s="17">
        <f t="shared" si="6"/>
        <v>97.183098591549296</v>
      </c>
      <c r="G116" s="28"/>
      <c r="H116" s="28"/>
      <c r="I116" s="20"/>
    </row>
    <row r="117" spans="1:10" ht="51.75" customHeight="1" x14ac:dyDescent="0.25">
      <c r="A117" s="32" t="s">
        <v>49</v>
      </c>
      <c r="B117" s="2" t="s">
        <v>7</v>
      </c>
      <c r="C117" s="2" t="s">
        <v>34</v>
      </c>
      <c r="D117" s="16">
        <v>11</v>
      </c>
      <c r="E117" s="16">
        <v>11</v>
      </c>
      <c r="F117" s="17">
        <f t="shared" si="6"/>
        <v>100</v>
      </c>
      <c r="G117" s="26">
        <v>13536690.32</v>
      </c>
      <c r="H117" s="26">
        <v>13440078.34</v>
      </c>
      <c r="I117" s="37">
        <f>H117/G117*100</f>
        <v>99.286295411092766</v>
      </c>
    </row>
    <row r="118" spans="1:10" ht="31.5" x14ac:dyDescent="0.25">
      <c r="A118" s="33"/>
      <c r="B118" s="2" t="s">
        <v>8</v>
      </c>
      <c r="C118" s="2" t="s">
        <v>34</v>
      </c>
      <c r="D118" s="16">
        <v>24</v>
      </c>
      <c r="E118" s="16">
        <v>23</v>
      </c>
      <c r="F118" s="17">
        <f t="shared" si="6"/>
        <v>95.833333333333343</v>
      </c>
      <c r="G118" s="27"/>
      <c r="H118" s="27"/>
      <c r="I118" s="38"/>
    </row>
    <row r="119" spans="1:10" x14ac:dyDescent="0.25">
      <c r="A119" s="33"/>
      <c r="B119" s="9" t="s">
        <v>10</v>
      </c>
      <c r="C119" s="9"/>
      <c r="D119" s="16">
        <f>D117+D118</f>
        <v>35</v>
      </c>
      <c r="E119" s="16">
        <f>E117+E118</f>
        <v>34</v>
      </c>
      <c r="F119" s="17">
        <f t="shared" si="6"/>
        <v>97.142857142857139</v>
      </c>
      <c r="G119" s="28"/>
      <c r="H119" s="28"/>
      <c r="I119" s="38"/>
    </row>
    <row r="120" spans="1:10" ht="31.5" x14ac:dyDescent="0.25">
      <c r="A120" s="32" t="s">
        <v>48</v>
      </c>
      <c r="B120" s="2" t="s">
        <v>7</v>
      </c>
      <c r="C120" s="2" t="s">
        <v>34</v>
      </c>
      <c r="D120" s="16">
        <v>8</v>
      </c>
      <c r="E120" s="16">
        <v>8</v>
      </c>
      <c r="F120" s="17">
        <f t="shared" si="6"/>
        <v>100</v>
      </c>
      <c r="G120" s="26">
        <v>13781148.939999999</v>
      </c>
      <c r="H120" s="26">
        <v>13680603.91</v>
      </c>
      <c r="I120" s="37">
        <f>H120/G120*100</f>
        <v>99.270416200871566</v>
      </c>
    </row>
    <row r="121" spans="1:10" ht="31.5" x14ac:dyDescent="0.25">
      <c r="A121" s="33"/>
      <c r="B121" s="2" t="s">
        <v>8</v>
      </c>
      <c r="C121" s="2" t="s">
        <v>34</v>
      </c>
      <c r="D121" s="16">
        <v>32</v>
      </c>
      <c r="E121" s="16">
        <v>32</v>
      </c>
      <c r="F121" s="17">
        <f t="shared" si="6"/>
        <v>100</v>
      </c>
      <c r="G121" s="27"/>
      <c r="H121" s="27"/>
      <c r="I121" s="38"/>
      <c r="J121" s="3">
        <f>G120-H120</f>
        <v>100545.02999999933</v>
      </c>
    </row>
    <row r="122" spans="1:10" ht="47.25" x14ac:dyDescent="0.25">
      <c r="A122" s="33"/>
      <c r="B122" s="2" t="s">
        <v>11</v>
      </c>
      <c r="C122" s="2" t="s">
        <v>34</v>
      </c>
      <c r="D122" s="16">
        <v>1</v>
      </c>
      <c r="E122" s="16">
        <v>1</v>
      </c>
      <c r="F122" s="17">
        <f t="shared" si="6"/>
        <v>100</v>
      </c>
      <c r="G122" s="27"/>
      <c r="H122" s="27"/>
      <c r="I122" s="38"/>
    </row>
    <row r="123" spans="1:10" x14ac:dyDescent="0.25">
      <c r="A123" s="34"/>
      <c r="B123" s="9" t="s">
        <v>10</v>
      </c>
      <c r="C123" s="9"/>
      <c r="D123" s="16">
        <f>SUM(D120:D122)</f>
        <v>41</v>
      </c>
      <c r="E123" s="16">
        <f>SUM(E120:E122)</f>
        <v>41</v>
      </c>
      <c r="F123" s="17">
        <f t="shared" si="6"/>
        <v>100</v>
      </c>
      <c r="G123" s="28"/>
      <c r="H123" s="28"/>
      <c r="I123" s="38"/>
    </row>
    <row r="124" spans="1:10" x14ac:dyDescent="0.25">
      <c r="A124" s="30" t="s">
        <v>1</v>
      </c>
      <c r="B124" s="31"/>
      <c r="C124" s="7"/>
      <c r="D124" s="16">
        <f>D87+D92+D96+D100+D104+D108+D112+D116+D119+D123</f>
        <v>2068</v>
      </c>
      <c r="E124" s="16">
        <f>E87+E92+E96+E100+E104+E108+E112+E116+E119+E123</f>
        <v>2065</v>
      </c>
      <c r="F124" s="17">
        <f t="shared" si="6"/>
        <v>99.854932301740817</v>
      </c>
      <c r="G124" s="18">
        <f>G83+G88+G93+G97+G101+G105+G109+G113+G117+G120</f>
        <v>322541742.42000008</v>
      </c>
      <c r="H124" s="18">
        <f>H83+H88+H93+H97+H101+H105+H109+H113+H117+H120</f>
        <v>321600969.54000002</v>
      </c>
      <c r="I124" s="18">
        <f>H124/G124*100</f>
        <v>99.708325231661021</v>
      </c>
    </row>
    <row r="125" spans="1:10" x14ac:dyDescent="0.25">
      <c r="A125" s="8"/>
      <c r="B125" s="8"/>
      <c r="C125" s="8"/>
      <c r="D125" s="16"/>
      <c r="E125" s="16"/>
      <c r="F125" s="17"/>
      <c r="G125" s="19"/>
      <c r="H125" s="19"/>
      <c r="I125" s="19"/>
    </row>
    <row r="126" spans="1:10" x14ac:dyDescent="0.25">
      <c r="A126" s="8" t="s">
        <v>2</v>
      </c>
      <c r="B126" s="8"/>
      <c r="C126" s="8"/>
      <c r="D126" s="16"/>
      <c r="E126" s="16"/>
      <c r="F126" s="17"/>
      <c r="G126" s="19"/>
      <c r="H126" s="19"/>
      <c r="I126" s="19"/>
    </row>
    <row r="127" spans="1:10" x14ac:dyDescent="0.25">
      <c r="A127" s="8" t="s">
        <v>52</v>
      </c>
      <c r="B127" s="8" t="s">
        <v>56</v>
      </c>
      <c r="C127" s="2" t="s">
        <v>55</v>
      </c>
      <c r="D127" s="16">
        <v>201552</v>
      </c>
      <c r="E127" s="16">
        <v>203567</v>
      </c>
      <c r="F127" s="17">
        <f t="shared" si="6"/>
        <v>100.99974200206398</v>
      </c>
      <c r="G127" s="55">
        <v>26647110.079999998</v>
      </c>
      <c r="H127" s="21">
        <v>26051021.719999999</v>
      </c>
      <c r="I127" s="18">
        <f>H127/G127*100</f>
        <v>97.763028117456557</v>
      </c>
    </row>
    <row r="128" spans="1:10" x14ac:dyDescent="0.25">
      <c r="A128" s="8" t="s">
        <v>53</v>
      </c>
      <c r="B128" s="8" t="s">
        <v>56</v>
      </c>
      <c r="C128" s="2" t="s">
        <v>55</v>
      </c>
      <c r="D128" s="16">
        <v>176192</v>
      </c>
      <c r="E128" s="16">
        <v>182670</v>
      </c>
      <c r="F128" s="17">
        <f t="shared" si="6"/>
        <v>103.67667090446785</v>
      </c>
      <c r="G128" s="21">
        <v>13153168.210000001</v>
      </c>
      <c r="H128" s="21">
        <v>13072665.59</v>
      </c>
      <c r="I128" s="18">
        <f>H128/G128*100</f>
        <v>99.387960233498745</v>
      </c>
    </row>
    <row r="129" spans="1:9" x14ac:dyDescent="0.25">
      <c r="A129" s="8" t="s">
        <v>54</v>
      </c>
      <c r="B129" s="8" t="s">
        <v>56</v>
      </c>
      <c r="C129" s="2" t="s">
        <v>55</v>
      </c>
      <c r="D129" s="16">
        <v>132500</v>
      </c>
      <c r="E129" s="16">
        <v>132500</v>
      </c>
      <c r="F129" s="17">
        <f t="shared" si="6"/>
        <v>100</v>
      </c>
      <c r="G129" s="21">
        <v>16134428.23</v>
      </c>
      <c r="H129" s="21">
        <v>15859338.300000001</v>
      </c>
      <c r="I129" s="18">
        <f>H129/G129*100</f>
        <v>98.295012837898383</v>
      </c>
    </row>
    <row r="130" spans="1:9" x14ac:dyDescent="0.25">
      <c r="A130" s="40" t="s">
        <v>3</v>
      </c>
      <c r="B130" s="41"/>
      <c r="C130" s="12"/>
      <c r="D130" s="22">
        <f>SUM(D127:D129)</f>
        <v>510244</v>
      </c>
      <c r="E130" s="22">
        <f>SUM(E127:E129)</f>
        <v>518737</v>
      </c>
      <c r="F130" s="17">
        <f t="shared" si="6"/>
        <v>101.66449776969451</v>
      </c>
      <c r="G130" s="23">
        <f>SUM(G127:G129)</f>
        <v>55934706.519999996</v>
      </c>
      <c r="H130" s="23">
        <f>SUM(H127:H129)</f>
        <v>54983025.609999999</v>
      </c>
      <c r="I130" s="18">
        <f>H130/G130*100</f>
        <v>98.298586031447726</v>
      </c>
    </row>
    <row r="131" spans="1:9" s="13" customFormat="1" x14ac:dyDescent="0.25">
      <c r="A131" s="51" t="s">
        <v>57</v>
      </c>
      <c r="B131" s="51"/>
      <c r="C131" s="51"/>
      <c r="D131" s="19"/>
      <c r="E131" s="19"/>
      <c r="F131" s="19"/>
      <c r="G131" s="18">
        <f>G130+G124+G81</f>
        <v>1052189418.9400001</v>
      </c>
      <c r="H131" s="18">
        <f>H130+H124+H81</f>
        <v>1047384099.5100002</v>
      </c>
      <c r="I131" s="18">
        <f>H131/G131*100</f>
        <v>99.543302817581946</v>
      </c>
    </row>
    <row r="132" spans="1:9" x14ac:dyDescent="0.25">
      <c r="A132" s="48" t="s">
        <v>74</v>
      </c>
      <c r="B132" s="48"/>
      <c r="C132" s="48"/>
      <c r="D132" s="48"/>
      <c r="E132" s="48"/>
      <c r="F132" s="48"/>
      <c r="G132" s="48"/>
      <c r="H132" s="48"/>
      <c r="I132" s="48"/>
    </row>
    <row r="133" spans="1:9" x14ac:dyDescent="0.25">
      <c r="A133" s="49" t="s">
        <v>59</v>
      </c>
      <c r="B133" s="49"/>
      <c r="C133" s="49"/>
      <c r="D133" s="49"/>
      <c r="E133" s="49"/>
      <c r="F133" s="49"/>
      <c r="G133" s="49"/>
      <c r="H133" s="49"/>
      <c r="I133" s="49"/>
    </row>
    <row r="134" spans="1:9" x14ac:dyDescent="0.25">
      <c r="A134" s="3" t="s">
        <v>78</v>
      </c>
    </row>
    <row r="137" spans="1:9" x14ac:dyDescent="0.25">
      <c r="A137" s="3" t="s">
        <v>60</v>
      </c>
    </row>
    <row r="140" spans="1:9" x14ac:dyDescent="0.25">
      <c r="G140" s="25"/>
      <c r="H140" s="25"/>
    </row>
  </sheetData>
  <mergeCells count="88">
    <mergeCell ref="A2:I3"/>
    <mergeCell ref="A132:I132"/>
    <mergeCell ref="A133:I133"/>
    <mergeCell ref="A1:I1"/>
    <mergeCell ref="A131:C131"/>
    <mergeCell ref="I113:I115"/>
    <mergeCell ref="B4:B5"/>
    <mergeCell ref="A4:A5"/>
    <mergeCell ref="C4:F4"/>
    <mergeCell ref="G120:G123"/>
    <mergeCell ref="I120:I123"/>
    <mergeCell ref="G117:G119"/>
    <mergeCell ref="I117:I119"/>
    <mergeCell ref="G109:G112"/>
    <mergeCell ref="I109:I112"/>
    <mergeCell ref="G88:G92"/>
    <mergeCell ref="I93:I96"/>
    <mergeCell ref="G101:G104"/>
    <mergeCell ref="I101:I104"/>
    <mergeCell ref="G97:G100"/>
    <mergeCell ref="I97:I100"/>
    <mergeCell ref="I74:I80"/>
    <mergeCell ref="G105:G108"/>
    <mergeCell ref="I105:I108"/>
    <mergeCell ref="G57:G65"/>
    <mergeCell ref="I57:I65"/>
    <mergeCell ref="G66:G73"/>
    <mergeCell ref="I66:I73"/>
    <mergeCell ref="H97:H100"/>
    <mergeCell ref="H101:H104"/>
    <mergeCell ref="H105:H108"/>
    <mergeCell ref="H83:H87"/>
    <mergeCell ref="H88:H92"/>
    <mergeCell ref="H93:H96"/>
    <mergeCell ref="I88:I92"/>
    <mergeCell ref="G83:G87"/>
    <mergeCell ref="I83:I87"/>
    <mergeCell ref="A130:B130"/>
    <mergeCell ref="A83:A87"/>
    <mergeCell ref="A88:A92"/>
    <mergeCell ref="A93:A96"/>
    <mergeCell ref="A97:A100"/>
    <mergeCell ref="A101:A104"/>
    <mergeCell ref="A105:A108"/>
    <mergeCell ref="A109:A112"/>
    <mergeCell ref="A113:A116"/>
    <mergeCell ref="A117:A119"/>
    <mergeCell ref="A120:A123"/>
    <mergeCell ref="A124:B124"/>
    <mergeCell ref="I50:I56"/>
    <mergeCell ref="A50:A56"/>
    <mergeCell ref="G25:G34"/>
    <mergeCell ref="I25:I34"/>
    <mergeCell ref="G35:G41"/>
    <mergeCell ref="I35:I41"/>
    <mergeCell ref="G42:G49"/>
    <mergeCell ref="I42:I49"/>
    <mergeCell ref="H25:H34"/>
    <mergeCell ref="H35:H41"/>
    <mergeCell ref="H42:H49"/>
    <mergeCell ref="G50:G56"/>
    <mergeCell ref="G4:I4"/>
    <mergeCell ref="G6:G13"/>
    <mergeCell ref="I6:I13"/>
    <mergeCell ref="G14:G24"/>
    <mergeCell ref="I14:I24"/>
    <mergeCell ref="A6:A13"/>
    <mergeCell ref="A14:A24"/>
    <mergeCell ref="A25:A34"/>
    <mergeCell ref="G113:G116"/>
    <mergeCell ref="H6:H13"/>
    <mergeCell ref="H14:H24"/>
    <mergeCell ref="H57:H65"/>
    <mergeCell ref="H66:H73"/>
    <mergeCell ref="H74:H80"/>
    <mergeCell ref="H50:H56"/>
    <mergeCell ref="A74:A80"/>
    <mergeCell ref="G74:G80"/>
    <mergeCell ref="A35:A41"/>
    <mergeCell ref="A42:A49"/>
    <mergeCell ref="A57:A65"/>
    <mergeCell ref="A66:A73"/>
    <mergeCell ref="H113:H116"/>
    <mergeCell ref="H120:H123"/>
    <mergeCell ref="H109:H112"/>
    <mergeCell ref="H117:H119"/>
    <mergeCell ref="A81:B81"/>
    <mergeCell ref="G93:G96"/>
  </mergeCells>
  <pageMargins left="0.70866141732283472" right="0.11811023622047245" top="0.15748031496062992" bottom="0.171875" header="0" footer="0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15.75" x14ac:dyDescent="0.25"/>
  <cols>
    <col min="1" max="16384" width="9.140625" style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2024-03-11T09:42:29Z</dcterms:modified>
</cp:coreProperties>
</file>