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05" yWindow="-105" windowWidth="23250" windowHeight="12570"/>
  </bookViews>
  <sheets>
    <sheet name="Документ" sheetId="2" r:id="rId1"/>
  </sheets>
  <definedNames>
    <definedName name="_xlnm.Print_Titles" localSheetId="0">Документ!$9:$9</definedName>
  </definedNames>
  <calcPr calcId="12451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79" i="2"/>
  <c r="C59" s="1"/>
  <c r="C106"/>
  <c r="C94"/>
  <c r="C86"/>
  <c r="C57"/>
  <c r="C115" l="1"/>
  <c r="C45"/>
  <c r="C37"/>
  <c r="C16"/>
  <c r="C14"/>
  <c r="C41"/>
  <c r="C10"/>
  <c r="C35"/>
</calcChain>
</file>

<file path=xl/sharedStrings.xml><?xml version="1.0" encoding="utf-8"?>
<sst xmlns="http://schemas.openxmlformats.org/spreadsheetml/2006/main" count="209" uniqueCount="176">
  <si>
    <t>1</t>
  </si>
  <si>
    <t>2</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</si>
  <si>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</si>
  <si>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</si>
  <si>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</si>
  <si>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</si>
  <si>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</si>
  <si>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</si>
  <si>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</si>
  <si>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Доходы от сдачи в аренду имущества, составляющего казну муниципальных районов (за исключением земельных участков)</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</si>
  <si>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</si>
  <si>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</si>
  <si>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</si>
  <si>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муниципальных районов</t>
  </si>
  <si>
    <t>Невыясненные поступления, зачисляемые в бюджеты муниципальных районов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</si>
  <si>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</si>
  <si>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048 Федеральная служба по надзору в сфере природопользования</t>
  </si>
  <si>
    <t>182 Федеральная налоговая служба</t>
  </si>
  <si>
    <t>852 Министерство природных ресурсов и охраны окружающей среды Республики Коми</t>
  </si>
  <si>
    <t>875 Министерство образования, науки и молодежной политики Республики Коми</t>
  </si>
  <si>
    <t>890 Министерство юстиции Республики Коми</t>
  </si>
  <si>
    <t>923 Администрация муниципального района "Сыктывдинский" Республики Коми</t>
  </si>
  <si>
    <t>Наименование главного администратора доходов бюджетов муниципального района, кода классификации доходов бюджета</t>
  </si>
  <si>
    <t>Кассовое исполнение</t>
  </si>
  <si>
    <t>ВСЕГО ДОХОДОВ</t>
  </si>
  <si>
    <t>Плата за выбросы загрязняющих веществ в атмосферный воздух стационарными объектами</t>
  </si>
  <si>
    <t>1 12 01 030 01 0000 120</t>
  </si>
  <si>
    <t>Плата за сбросы загрязняющих веществ в водные объекты</t>
  </si>
  <si>
    <t>1 12 01 041 01 0000 120</t>
  </si>
  <si>
    <t xml:space="preserve">Плата за размещение отходов производства </t>
  </si>
  <si>
    <t>1 16 10 123 01 0000 140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</si>
  <si>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</si>
  <si>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1 03 02 231 01 0000 110</t>
  </si>
  <si>
    <t>1 03 02 241 01 0000 110</t>
  </si>
  <si>
    <t>1 03 02 251 01 0000 110</t>
  </si>
  <si>
    <t>1 03 02 261 01 0000 110</t>
  </si>
  <si>
    <t>1 01 02 020 01 0000 110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</si>
  <si>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</si>
  <si>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1 01 02 030 01 0000 110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</si>
  <si>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</si>
  <si>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1 01 02 040 01 0000 110</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</si>
  <si>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осуществлеющими трудовую деятельность на основании татента в соответствии со статьей 227 1 Налогового кодекса Российской Федерации </t>
  </si>
  <si>
    <t>1 01 02 080 01 0000 110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</si>
  <si>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</si>
  <si>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1 01 02 010 01 0000 110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</si>
  <si>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 и 228 Налогового кодекса Российской Федерации</t>
  </si>
  <si>
    <t>1 05 01 011 01 0000 110</t>
  </si>
  <si>
    <t>Налог, взимаемый с налогоплательщиков, выбравших в качестве объекта налогообложения доходы</t>
  </si>
  <si>
    <t>1 05 01 021 01 0000 110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</si>
  <si>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</si>
  <si>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1 05 02 010 02 0000 110</t>
  </si>
  <si>
    <t>Единый налог на вмененный доход для отдельных видов деятельности</t>
  </si>
  <si>
    <t>1 05 03 010 01 0000 110</t>
  </si>
  <si>
    <t>Единый сельскохозяйственный налог</t>
  </si>
  <si>
    <t>1 05 04 020 02 0000 110</t>
  </si>
  <si>
    <t>Налог, взимаемый в связи с применением патентной системы налогообложения, зачисляемый в бюджеты муниципальных районов</t>
  </si>
  <si>
    <t>1 08 03 010 01 0000 110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</si>
  <si>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</si>
  <si>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1 16 01 203 01 0000 140</t>
  </si>
  <si>
    <t>1 16 01 173 01 0000 140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</si>
  <si>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</si>
  <si>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1 16 01 053 01 0000 140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</si>
  <si>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</si>
  <si>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1 16 01 063 01 0000 140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</si>
  <si>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</si>
  <si>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1 16 01 073 01 0000 140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</si>
  <si>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</si>
  <si>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</si>
  <si>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1 16 01 083 01 0000 140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</si>
  <si>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</si>
  <si>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1 16 01 153 01 0000 140</t>
  </si>
  <si>
    <t>1 11 05 013 05 0000 120</t>
  </si>
  <si>
    <t>1 11 05 025 05 0000 120</t>
  </si>
  <si>
    <t>1 11 05 035 05 0000 120</t>
  </si>
  <si>
    <t>1 11 05 075 05 0000 120</t>
  </si>
  <si>
    <t>1 11 09 045 05 0000 120</t>
  </si>
  <si>
    <t>1 14 06 013 05 0000 430</t>
  </si>
  <si>
    <t>1 14 06 313 05 0000 430</t>
  </si>
  <si>
    <t>1 14 06 325 05 0000 430</t>
  </si>
  <si>
    <t>1 17 01 050 05 0000 180</t>
  </si>
  <si>
    <t>1 16 10 100 05 0000 140</t>
  </si>
  <si>
    <t>1 12 01 010 01 0000 120</t>
  </si>
  <si>
    <t>1 16 10 032 05 0000 140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</si>
  <si>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</si>
  <si>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Прочие доходы от компенсации затрат бюджетов муниципальных районов</t>
  </si>
  <si>
    <t>1 13 02 995 05 0000 130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</si>
  <si>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</si>
  <si>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1 16 11 0500 01 0000 140</t>
  </si>
  <si>
    <t>1 16 07 010 05 0000 140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</si>
  <si>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</si>
  <si>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1 01 02 130 01 0000 110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</si>
  <si>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</si>
  <si>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1 01 02 140 01 0000 110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</si>
  <si>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</si>
  <si>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188 Министерство внутренних дел Российской Федерации</t>
  </si>
  <si>
    <t>956 Управление культуры и спорта администрации муниципального района "Сыктывдинский" Республики Коми</t>
  </si>
  <si>
    <t>тыс.руб.</t>
  </si>
  <si>
    <t>"Сыктывдинский" Республики Коми</t>
  </si>
  <si>
    <t xml:space="preserve">к постановлению администрации муниципального района </t>
  </si>
  <si>
    <t>Приложение 1</t>
  </si>
  <si>
    <t>1 16 01 333 01 0000 140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</si>
  <si>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</si>
  <si>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</si>
  <si>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</si>
  <si>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1 16 10 061 05 0000 140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</si>
  <si>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</si>
  <si>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 xml:space="preserve">Доходы бюджета муниципального района "Сыктывдинский"  Республики Коми  за 1 полугодие 2024 года по кодам классификации доходов бюджета </t>
  </si>
  <si>
    <t>00011610123010000140</t>
  </si>
  <si>
    <t>081 Управление ФС по ветеринарному и фитонадзору по РК (Управление Россельхознадзора)</t>
  </si>
  <si>
    <t>1 16 10 129 01 0000 140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</si>
  <si>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</si>
  <si>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1 16 11 050 01 0000 140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</si>
  <si>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</si>
  <si>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1 16 01 193 01 0000 140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</si>
  <si>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</si>
  <si>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1 16 01 113 01 0000 140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</si>
  <si>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</si>
  <si>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1 16 01 133 01 0000 140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</si>
  <si>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</si>
  <si>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1 16 09 040 05 0000 140</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</si>
  <si>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</si>
  <si>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1 17 05 050 05 0000 180</t>
  </si>
  <si>
    <t>Прочие неналоговые доходы бюджетов муниципальных районов</t>
  </si>
  <si>
    <t>975 Управление образования администрации муниципального района "Сыктывдинский" Республики Коми</t>
  </si>
  <si>
    <t>Инициативные платежи, зачисляемые в бюджеты муниципальных районов</t>
  </si>
  <si>
    <t>1 17 15 030 05 0000 150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</si>
  <si>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</si>
  <si>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2 02 40 014 05 0000 150</t>
  </si>
  <si>
    <t>Субсидии бюджетам муниципальных районов на софинансирование капитальных вложений в объекты муниципальной собственности</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</si>
  <si>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</si>
  <si>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Прочие субсидии бюджетам муниципальных районов</t>
  </si>
  <si>
    <t>Субвенции бюджетам муниципальных районов на выполнение передаваемых полномочий субъектов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</si>
  <si>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</si>
  <si>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</si>
  <si>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</si>
  <si>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</si>
  <si>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</si>
  <si>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</si>
  <si>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муниципальных районов на поддержку отрасли культуры</t>
  </si>
  <si>
    <t>Доходы бюджетов муниципальных районов от возврата бюджетными учреждениями остатков субсидий прошлых лет</t>
  </si>
  <si>
    <t>Доходы бюджетов муниципальных районов от возврата автономными учреждениями остатков субсидий прошлых лет</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</si>
  <si>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</si>
  <si>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реализацию мероприятий по модернизации школьных систем образования</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</si>
  <si>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</si>
  <si>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Прочие субвенции бюджетам муниципальных районов</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</si>
  <si>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</si>
  <si>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</si>
  <si>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Прочие межбюджетные трансферты, передаваемые бюджетам муниципальных районов</t>
  </si>
  <si>
    <t>Дотации бюджетам муниципальных районов на выравнивание бюджетной обеспеченности из бюджета субъекта Российской Федерации</t>
  </si>
  <si>
    <t>Дотации бюджетам муниципальных районов на поддержку мер по обеспечению сбалансированности бюджетов</t>
  </si>
  <si>
    <t>Прочие дотации бюджетам муниципальных районов</t>
  </si>
  <si>
    <t>905 Контрольно-счетная палата муниципального района "Сыктывдиснкй" Республики Коми</t>
  </si>
  <si>
    <t>992 Управление финансов администрации муниципального района "Сыктывдинский" Республики Коми</t>
  </si>
  <si>
    <t>2 02 15 001 05 0000 150</t>
  </si>
  <si>
    <t>2 02 15 002 05 0000 150</t>
  </si>
  <si>
    <t>2 02 19 999 05 0000 150</t>
  </si>
  <si>
    <t>2 02 29 999 05 0000 150</t>
  </si>
  <si>
    <t>2 02 30 024 05 0000 150</t>
  </si>
  <si>
    <t>2 18 60 010 05 0000 150</t>
  </si>
  <si>
    <t>2 19 60 010 05 0000 150</t>
  </si>
  <si>
    <t>2 18 60 020 05 0000 150</t>
  </si>
  <si>
    <t>2 02 20 077 05 0000 150</t>
  </si>
  <si>
    <t>2 02 20 299 05 0000 150</t>
  </si>
  <si>
    <t>2 02 35 120 05 0000 150</t>
  </si>
  <si>
    <t>2 07 05 010 05 0000 150</t>
  </si>
  <si>
    <t>2 07 05 020 05 0000 150</t>
  </si>
  <si>
    <t>2 02 25 467 05 0000 150</t>
  </si>
  <si>
    <t>2 02 25 519 05 0000 150</t>
  </si>
  <si>
    <t>2 02 25 304 05 0000 150</t>
  </si>
  <si>
    <t>2 02 25 750 05 0000 150</t>
  </si>
  <si>
    <t>2 02 30 029 05 0000 150</t>
  </si>
  <si>
    <t>2 02 39 999 05 0000 150</t>
  </si>
  <si>
    <t>2 02 45 179 05 0000 150</t>
  </si>
  <si>
    <t>2 02 45 303 05 0000 150</t>
  </si>
  <si>
    <t>2 02 49 999 05 0000 150</t>
  </si>
  <si>
    <t xml:space="preserve">от 29 июля 2024 года № 7/957 </t>
  </si>
</sst>
</file>

<file path=xl/styles.xml><?xml version="1.0" encoding="utf-8"?>
<styleSheet xmlns="http://schemas.openxmlformats.org/spreadsheetml/2006/main">
  <numFmts count="6">
    <numFmt numFmtId="164" formatCode="_-* #,##0.00_-;\-* #,##0.00_-;_-* &quot;-&quot;??_-;_-@_-"/>
    <numFmt numFmtId="165" formatCode="#,##0.0"/>
    <numFmt numFmtId="166" formatCode="?"/>
    <numFmt numFmtId="167" formatCode="_-* #,##0.00_р_._-;\-* #,##0.00_р_._-;_-* &quot;-&quot;??_р_._-;_-@_-"/>
    <numFmt numFmtId="168" formatCode="_-* #,##0.0_р_._-;\-* #,##0.0_р_._-;_-* &quot;-&quot;??_р_._-;_-@_-"/>
    <numFmt numFmtId="169" formatCode="_-* #,##0.0\ _₽_-;\-* #,##0.0\ _₽_-;_-* &quot;-&quot;?\ _₽_-;_-@_-"/>
  </numFmts>
  <fonts count="17">
    <font>
      <sz val="11"/>
      <name val="Calibri"/>
      <family val="2"/>
      <scheme val="minor"/>
    </font>
    <font>
      <sz val="10"/>
      <color rgb="FF000000"/>
      <name val="Arial"/>
      <family val="2"/>
      <charset val="204"/>
    </font>
    <font>
      <b/>
      <sz val="10"/>
      <color rgb="FF000000"/>
      <name val="Arial"/>
      <family val="2"/>
      <charset val="204"/>
    </font>
    <font>
      <sz val="10"/>
      <color rgb="FF000000"/>
      <name val="Arial Cyr"/>
    </font>
    <font>
      <sz val="10"/>
      <color rgb="FF000000"/>
      <name val="Arial"/>
      <family val="2"/>
      <charset val="204"/>
    </font>
    <font>
      <b/>
      <sz val="11"/>
      <color rgb="FF000000"/>
      <name val="Arial"/>
      <family val="2"/>
      <charset val="204"/>
    </font>
    <font>
      <sz val="11"/>
      <name val="Calibri"/>
      <family val="2"/>
      <scheme val="minor"/>
    </font>
    <font>
      <b/>
      <sz val="10"/>
      <name val="Times New Roman"/>
      <family val="1"/>
      <charset val="204"/>
    </font>
    <font>
      <sz val="8.5"/>
      <name val="MS Sans Serif"/>
      <family val="2"/>
      <charset val="204"/>
    </font>
    <font>
      <sz val="10"/>
      <name val="Times New Roman"/>
      <family val="1"/>
      <charset val="204"/>
    </font>
    <font>
      <b/>
      <sz val="12"/>
      <name val="Times New Roman"/>
      <family val="1"/>
      <charset val="204"/>
    </font>
    <font>
      <sz val="10"/>
      <color rgb="FF000000"/>
      <name val="Times New Roman"/>
      <family val="1"/>
      <charset val="204"/>
    </font>
    <font>
      <sz val="10"/>
      <color rgb="FF000000"/>
      <name val="Arial"/>
      <family val="2"/>
      <charset val="204"/>
    </font>
    <font>
      <sz val="10"/>
      <name val="Arial"/>
      <family val="2"/>
      <charset val="204"/>
    </font>
    <font>
      <sz val="11"/>
      <color rgb="FFFF0000"/>
      <name val="Calibri"/>
      <family val="2"/>
      <scheme val="minor"/>
    </font>
    <font>
      <b/>
      <sz val="10"/>
      <color rgb="FF000000"/>
      <name val="Times New Roman"/>
      <family val="1"/>
      <charset val="204"/>
    </font>
    <font>
      <sz val="10"/>
      <color rgb="FFFF0000"/>
      <name val="Times New Roman"/>
      <family val="1"/>
      <charset val="204"/>
    </font>
  </fonts>
  <fills count="5">
    <fill>
      <patternFill patternType="none"/>
    </fill>
    <fill>
      <patternFill patternType="gray125"/>
    </fill>
    <fill>
      <patternFill patternType="solid">
        <fgColor rgb="FFF1F5F9"/>
      </patternFill>
    </fill>
    <fill>
      <patternFill patternType="solid">
        <fgColor rgb="FFFFD5AB"/>
      </patternFill>
    </fill>
    <fill>
      <patternFill patternType="solid">
        <fgColor theme="0"/>
        <bgColor indexed="64"/>
      </patternFill>
    </fill>
  </fills>
  <borders count="15">
    <border>
      <left/>
      <right/>
      <top/>
      <bottom/>
      <diagonal/>
    </border>
    <border>
      <left/>
      <right/>
      <top/>
      <bottom/>
      <diagonal/>
    </border>
    <border>
      <left style="thin">
        <color rgb="FFD9D9D9"/>
      </left>
      <right style="thin">
        <color rgb="FFD9D9D9"/>
      </right>
      <top style="thin">
        <color rgb="FFD9D9D9"/>
      </top>
      <bottom style="thin">
        <color rgb="FFA6A6A6"/>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D9D9D9"/>
      </left>
      <right style="thin">
        <color rgb="FFBFBFBF"/>
      </right>
      <top/>
      <bottom style="thin">
        <color rgb="FFD9D9D9"/>
      </bottom>
      <diagonal/>
    </border>
    <border>
      <left/>
      <right/>
      <top style="medium">
        <color rgb="FFFAC090"/>
      </top>
      <bottom style="medium">
        <color rgb="FFFAC090"/>
      </bottom>
      <diagonal/>
    </border>
    <border>
      <left/>
      <right style="thin">
        <color rgb="FFFAC090"/>
      </right>
      <top style="medium">
        <color rgb="FFFAC090"/>
      </top>
      <bottom style="medium">
        <color rgb="FFFAC090"/>
      </bottom>
      <diagonal/>
    </border>
    <border>
      <left/>
      <right/>
      <top style="medium">
        <color rgb="FFFAC09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6">
    <xf numFmtId="0" fontId="0" fillId="0" borderId="0"/>
    <xf numFmtId="0" fontId="1" fillId="0" borderId="1">
      <alignment horizontal="right" vertical="top" wrapText="1"/>
    </xf>
    <xf numFmtId="49" fontId="2" fillId="0" borderId="2">
      <alignment horizontal="center" vertical="center" wrapText="1"/>
    </xf>
    <xf numFmtId="49" fontId="2" fillId="2" borderId="3">
      <alignment horizontal="center" vertical="top" shrinkToFit="1"/>
    </xf>
    <xf numFmtId="0" fontId="2" fillId="2" borderId="4">
      <alignment horizontal="left" vertical="top" wrapText="1"/>
    </xf>
    <xf numFmtId="49" fontId="2" fillId="2" borderId="4">
      <alignment horizontal="center" vertical="top" shrinkToFit="1"/>
    </xf>
    <xf numFmtId="165" fontId="2" fillId="2" borderId="5">
      <alignment horizontal="right" vertical="top" shrinkToFit="1"/>
    </xf>
    <xf numFmtId="49" fontId="3" fillId="0" borderId="3">
      <alignment horizontal="center" vertical="top" shrinkToFit="1"/>
    </xf>
    <xf numFmtId="0" fontId="1" fillId="0" borderId="4">
      <alignment horizontal="left" vertical="top" wrapText="1"/>
    </xf>
    <xf numFmtId="49" fontId="1" fillId="0" borderId="4">
      <alignment horizontal="center" vertical="top" shrinkToFit="1"/>
    </xf>
    <xf numFmtId="165" fontId="4" fillId="0" borderId="5">
      <alignment horizontal="right" vertical="top" shrinkToFit="1"/>
    </xf>
    <xf numFmtId="0" fontId="5" fillId="3" borderId="6"/>
    <xf numFmtId="165" fontId="5" fillId="3" borderId="7">
      <alignment horizontal="right" shrinkToFit="1"/>
    </xf>
    <xf numFmtId="0" fontId="1" fillId="0" borderId="8"/>
    <xf numFmtId="0" fontId="1" fillId="0" borderId="1">
      <alignment horizontal="left" vertical="top" wrapText="1"/>
    </xf>
    <xf numFmtId="0" fontId="6" fillId="0" borderId="0"/>
    <xf numFmtId="0" fontId="6" fillId="0" borderId="0"/>
    <xf numFmtId="0" fontId="6" fillId="0" borderId="0"/>
    <xf numFmtId="0" fontId="1" fillId="0" borderId="1"/>
    <xf numFmtId="0" fontId="1" fillId="0" borderId="1"/>
    <xf numFmtId="4" fontId="5" fillId="3" borderId="7">
      <alignment horizontal="right" shrinkToFit="1"/>
    </xf>
    <xf numFmtId="4" fontId="2" fillId="2" borderId="5">
      <alignment horizontal="right" vertical="top" shrinkToFit="1"/>
    </xf>
    <xf numFmtId="4" fontId="4" fillId="0" borderId="5">
      <alignment horizontal="right" vertical="top" shrinkToFit="1"/>
    </xf>
    <xf numFmtId="164" fontId="6" fillId="0" borderId="0" applyFont="0" applyFill="0" applyBorder="0" applyAlignment="0" applyProtection="0"/>
    <xf numFmtId="0" fontId="12" fillId="0" borderId="4">
      <alignment horizontal="left" vertical="top" wrapText="1"/>
    </xf>
    <xf numFmtId="0" fontId="12" fillId="0" borderId="4">
      <alignment horizontal="left" vertical="top" wrapText="1"/>
    </xf>
    <xf numFmtId="0" fontId="12" fillId="0" borderId="4">
      <alignment horizontal="left" vertical="top" wrapText="1"/>
    </xf>
    <xf numFmtId="4" fontId="1" fillId="0" borderId="5">
      <alignment horizontal="right" vertical="top" shrinkToFit="1"/>
    </xf>
    <xf numFmtId="4" fontId="1" fillId="0" borderId="5">
      <alignment horizontal="right" vertical="top" shrinkToFit="1"/>
    </xf>
    <xf numFmtId="4" fontId="12" fillId="0" borderId="5">
      <alignment horizontal="right" vertical="top" shrinkToFit="1"/>
    </xf>
    <xf numFmtId="49" fontId="3" fillId="0" borderId="3">
      <alignment horizontal="center" vertical="top" shrinkToFit="1"/>
    </xf>
    <xf numFmtId="49" fontId="12" fillId="0" borderId="4">
      <alignment horizontal="center" vertical="top" shrinkToFit="1"/>
    </xf>
    <xf numFmtId="49" fontId="12" fillId="0" borderId="4">
      <alignment horizontal="center" vertical="top" shrinkToFit="1"/>
    </xf>
    <xf numFmtId="0" fontId="12" fillId="0" borderId="4">
      <alignment horizontal="left" vertical="top" wrapText="1"/>
    </xf>
    <xf numFmtId="0" fontId="13" fillId="0" borderId="1"/>
    <xf numFmtId="167" fontId="13" fillId="0" borderId="1" applyFont="0" applyFill="0" applyBorder="0" applyAlignment="0" applyProtection="0"/>
  </cellStyleXfs>
  <cellXfs count="73">
    <xf numFmtId="0" fontId="0" fillId="0" borderId="0" xfId="0"/>
    <xf numFmtId="0" fontId="0" fillId="0" borderId="0" xfId="0" applyProtection="1">
      <protection locked="0"/>
    </xf>
    <xf numFmtId="0" fontId="8" fillId="0" borderId="1" xfId="0" applyFont="1" applyBorder="1" applyAlignment="1">
      <alignment wrapText="1"/>
    </xf>
    <xf numFmtId="0" fontId="11" fillId="0" borderId="10" xfId="1" applyFont="1" applyBorder="1" applyAlignment="1">
      <alignment vertical="top" wrapText="1"/>
    </xf>
    <xf numFmtId="0" fontId="9" fillId="0" borderId="0" xfId="0" applyFont="1" applyProtection="1">
      <protection locked="0"/>
    </xf>
    <xf numFmtId="165" fontId="0" fillId="0" borderId="0" xfId="0" applyNumberFormat="1" applyProtection="1">
      <protection locked="0"/>
    </xf>
    <xf numFmtId="4" fontId="0" fillId="0" borderId="0" xfId="0" applyNumberFormat="1" applyProtection="1">
      <protection locked="0"/>
    </xf>
    <xf numFmtId="169" fontId="0" fillId="0" borderId="0" xfId="0" applyNumberFormat="1" applyProtection="1">
      <protection locked="0"/>
    </xf>
    <xf numFmtId="0" fontId="0" fillId="4" borderId="0" xfId="0" applyFill="1" applyProtection="1">
      <protection locked="0"/>
    </xf>
    <xf numFmtId="0" fontId="14" fillId="0" borderId="0" xfId="0" applyFont="1" applyProtection="1">
      <protection locked="0"/>
    </xf>
    <xf numFmtId="0" fontId="0" fillId="0" borderId="1" xfId="0" applyBorder="1" applyProtection="1">
      <protection locked="0"/>
    </xf>
    <xf numFmtId="165" fontId="0" fillId="0" borderId="1" xfId="0" applyNumberFormat="1" applyBorder="1" applyProtection="1">
      <protection locked="0"/>
    </xf>
    <xf numFmtId="0" fontId="11" fillId="4" borderId="1" xfId="13" applyFont="1" applyFill="1" applyBorder="1"/>
    <xf numFmtId="169" fontId="0" fillId="4" borderId="0" xfId="0" applyNumberFormat="1" applyFill="1" applyProtection="1">
      <protection locked="0"/>
    </xf>
    <xf numFmtId="165" fontId="0" fillId="4" borderId="0" xfId="0" applyNumberFormat="1" applyFill="1" applyProtection="1">
      <protection locked="0"/>
    </xf>
    <xf numFmtId="49" fontId="9" fillId="4" borderId="9" xfId="0" applyNumberFormat="1" applyFont="1" applyFill="1" applyBorder="1" applyAlignment="1">
      <alignment horizontal="center" vertical="top" wrapText="1"/>
    </xf>
    <xf numFmtId="49" fontId="9" fillId="4" borderId="9" xfId="0" applyNumberFormat="1" applyFont="1" applyFill="1" applyBorder="1" applyAlignment="1">
      <alignment horizontal="left" vertical="center" wrapText="1"/>
    </xf>
    <xf numFmtId="0" fontId="14" fillId="4" borderId="0" xfId="0" applyFont="1" applyFill="1" applyProtection="1">
      <protection locked="0"/>
    </xf>
    <xf numFmtId="49" fontId="7" fillId="4" borderId="9" xfId="0" applyNumberFormat="1" applyFont="1" applyFill="1" applyBorder="1" applyAlignment="1">
      <alignment horizontal="center" vertical="center" wrapText="1"/>
    </xf>
    <xf numFmtId="164" fontId="11" fillId="4" borderId="1" xfId="23" applyFont="1" applyFill="1" applyBorder="1" applyProtection="1"/>
    <xf numFmtId="0" fontId="9" fillId="0" borderId="1" xfId="0" applyFont="1" applyBorder="1" applyAlignment="1">
      <alignment horizontal="right" wrapText="1"/>
    </xf>
    <xf numFmtId="165" fontId="9" fillId="4" borderId="9" xfId="10" applyFont="1" applyFill="1" applyBorder="1" applyAlignment="1">
      <alignment horizontal="center" vertical="center" shrinkToFit="1"/>
    </xf>
    <xf numFmtId="166" fontId="9" fillId="4" borderId="9" xfId="0" applyNumberFormat="1" applyFont="1" applyFill="1" applyBorder="1" applyAlignment="1">
      <alignment horizontal="left" vertical="center" wrapText="1"/>
    </xf>
    <xf numFmtId="49" fontId="9" fillId="4" borderId="11" xfId="0" applyNumberFormat="1" applyFont="1" applyFill="1" applyBorder="1" applyAlignment="1">
      <alignment horizontal="center" vertical="top" wrapText="1"/>
    </xf>
    <xf numFmtId="0" fontId="9" fillId="4" borderId="9" xfId="25" quotePrefix="1" applyFont="1" applyFill="1" applyBorder="1">
      <alignment horizontal="left" vertical="top" wrapText="1"/>
    </xf>
    <xf numFmtId="0" fontId="9" fillId="4" borderId="9" xfId="26" applyFont="1" applyFill="1" applyBorder="1">
      <alignment horizontal="left" vertical="top" wrapText="1"/>
    </xf>
    <xf numFmtId="0" fontId="11" fillId="4" borderId="4" xfId="26" applyFont="1" applyFill="1">
      <alignment horizontal="left" vertical="top" wrapText="1"/>
    </xf>
    <xf numFmtId="0" fontId="9" fillId="4" borderId="9" xfId="8" quotePrefix="1" applyFont="1" applyFill="1" applyBorder="1">
      <alignment horizontal="left" vertical="top" wrapText="1"/>
    </xf>
    <xf numFmtId="49" fontId="9" fillId="4" borderId="9" xfId="0" applyNumberFormat="1" applyFont="1" applyFill="1" applyBorder="1" applyAlignment="1">
      <alignment horizontal="center" vertical="center" wrapText="1"/>
    </xf>
    <xf numFmtId="49" fontId="9" fillId="4" borderId="12" xfId="0" applyNumberFormat="1" applyFont="1" applyFill="1" applyBorder="1" applyAlignment="1">
      <alignment horizontal="left" vertical="center" wrapText="1"/>
    </xf>
    <xf numFmtId="0" fontId="9" fillId="4" borderId="12" xfId="24" quotePrefix="1" applyFont="1" applyFill="1" applyBorder="1">
      <alignment horizontal="left" vertical="top" wrapText="1"/>
    </xf>
    <xf numFmtId="0" fontId="9" fillId="4" borderId="9" xfId="33" applyFont="1" applyFill="1" applyBorder="1">
      <alignment horizontal="left" vertical="top" wrapText="1"/>
    </xf>
    <xf numFmtId="0" fontId="9" fillId="4" borderId="9" xfId="24" quotePrefix="1" applyFont="1" applyFill="1" applyBorder="1">
      <alignment horizontal="left" vertical="top" wrapText="1"/>
    </xf>
    <xf numFmtId="49" fontId="9" fillId="4" borderId="9" xfId="31" applyFont="1" applyFill="1" applyBorder="1">
      <alignment horizontal="center" vertical="top" shrinkToFit="1"/>
    </xf>
    <xf numFmtId="0" fontId="11" fillId="4" borderId="9" xfId="33" applyFont="1" applyFill="1" applyBorder="1">
      <alignment horizontal="left" vertical="top" wrapText="1"/>
    </xf>
    <xf numFmtId="49" fontId="9" fillId="4" borderId="9" xfId="32" applyFont="1" applyFill="1" applyBorder="1" applyAlignment="1">
      <alignment horizontal="center" vertical="center" shrinkToFit="1"/>
    </xf>
    <xf numFmtId="0" fontId="9" fillId="4" borderId="9" xfId="33" applyFont="1" applyFill="1" applyBorder="1" applyAlignment="1">
      <alignment vertical="top" wrapText="1"/>
    </xf>
    <xf numFmtId="0" fontId="7" fillId="4" borderId="9" xfId="11" applyFont="1" applyFill="1" applyBorder="1"/>
    <xf numFmtId="165" fontId="7" fillId="4" borderId="9" xfId="6" applyFont="1" applyFill="1" applyBorder="1" applyAlignment="1">
      <alignment horizontal="center" vertical="center" shrinkToFit="1"/>
    </xf>
    <xf numFmtId="165" fontId="9" fillId="4" borderId="11" xfId="10" applyFont="1" applyFill="1" applyBorder="1" applyAlignment="1">
      <alignment horizontal="center" vertical="center" shrinkToFit="1"/>
    </xf>
    <xf numFmtId="165" fontId="9" fillId="4" borderId="9" xfId="29" applyNumberFormat="1" applyFont="1" applyFill="1" applyBorder="1" applyAlignment="1">
      <alignment horizontal="center" vertical="center" shrinkToFit="1"/>
    </xf>
    <xf numFmtId="165" fontId="9" fillId="4" borderId="9" xfId="28" applyNumberFormat="1" applyFont="1" applyFill="1" applyBorder="1" applyAlignment="1">
      <alignment horizontal="center" vertical="center" shrinkToFit="1"/>
    </xf>
    <xf numFmtId="165" fontId="9" fillId="4" borderId="9" xfId="27" applyNumberFormat="1" applyFont="1" applyFill="1" applyBorder="1" applyAlignment="1">
      <alignment horizontal="center" vertical="center" shrinkToFit="1"/>
    </xf>
    <xf numFmtId="0" fontId="7" fillId="4" borderId="9" xfId="23" applyNumberFormat="1" applyFont="1" applyFill="1" applyBorder="1" applyAlignment="1">
      <alignment horizontal="center" vertical="center"/>
    </xf>
    <xf numFmtId="0" fontId="9" fillId="4" borderId="9" xfId="23" applyNumberFormat="1" applyFont="1" applyFill="1" applyBorder="1" applyAlignment="1">
      <alignment horizontal="center" vertical="center"/>
    </xf>
    <xf numFmtId="0" fontId="11" fillId="0" borderId="4" xfId="26" applyFont="1">
      <alignment horizontal="left" vertical="top" wrapText="1"/>
    </xf>
    <xf numFmtId="0" fontId="11" fillId="0" borderId="4" xfId="33" applyFont="1">
      <alignment horizontal="left" vertical="top" wrapText="1"/>
    </xf>
    <xf numFmtId="49" fontId="9" fillId="4" borderId="11" xfId="31" applyFont="1" applyFill="1" applyBorder="1">
      <alignment horizontal="center" vertical="top" shrinkToFit="1"/>
    </xf>
    <xf numFmtId="0" fontId="11" fillId="0" borderId="9" xfId="33" applyFont="1" applyBorder="1">
      <alignment horizontal="left" vertical="top" wrapText="1"/>
    </xf>
    <xf numFmtId="165" fontId="7" fillId="4" borderId="9" xfId="10" applyFont="1" applyFill="1" applyBorder="1" applyAlignment="1">
      <alignment horizontal="center" vertical="center" shrinkToFit="1"/>
    </xf>
    <xf numFmtId="49" fontId="11" fillId="0" borderId="9" xfId="32" applyFont="1" applyBorder="1">
      <alignment horizontal="center" vertical="top" shrinkToFit="1"/>
    </xf>
    <xf numFmtId="165" fontId="9" fillId="4" borderId="9" xfId="6" applyFont="1" applyFill="1" applyBorder="1" applyAlignment="1">
      <alignment horizontal="center" vertical="center" shrinkToFit="1"/>
    </xf>
    <xf numFmtId="165" fontId="9" fillId="4" borderId="13" xfId="10" applyFont="1" applyFill="1" applyBorder="1" applyAlignment="1">
      <alignment horizontal="center" vertical="center" shrinkToFit="1"/>
    </xf>
    <xf numFmtId="168" fontId="9" fillId="4" borderId="9" xfId="23" applyNumberFormat="1" applyFont="1" applyFill="1" applyBorder="1" applyAlignment="1">
      <alignment horizontal="center" vertical="center"/>
    </xf>
    <xf numFmtId="165" fontId="16" fillId="4" borderId="9" xfId="10" applyFont="1" applyFill="1" applyBorder="1" applyAlignment="1">
      <alignment horizontal="center" vertical="center" shrinkToFit="1"/>
    </xf>
    <xf numFmtId="0" fontId="11" fillId="0" borderId="9" xfId="26" applyFont="1" applyBorder="1">
      <alignment horizontal="left" vertical="top" wrapText="1"/>
    </xf>
    <xf numFmtId="165" fontId="7" fillId="4" borderId="9" xfId="12" applyFont="1" applyFill="1" applyBorder="1" applyAlignment="1">
      <alignment horizontal="center" vertical="center" shrinkToFit="1"/>
    </xf>
    <xf numFmtId="168" fontId="7" fillId="4" borderId="9" xfId="23" applyNumberFormat="1" applyFont="1" applyFill="1" applyBorder="1" applyAlignment="1">
      <alignment horizontal="center" vertical="center"/>
    </xf>
    <xf numFmtId="49" fontId="11" fillId="0" borderId="9" xfId="8" applyNumberFormat="1" applyFont="1" applyBorder="1" applyAlignment="1" applyProtection="1">
      <alignment horizontal="center" vertical="top" shrinkToFit="1"/>
    </xf>
    <xf numFmtId="0" fontId="11" fillId="0" borderId="9" xfId="9" applyNumberFormat="1" applyFont="1" applyBorder="1" applyAlignment="1" applyProtection="1">
      <alignment horizontal="left" vertical="top" wrapText="1"/>
    </xf>
    <xf numFmtId="165" fontId="11" fillId="0" borderId="9" xfId="10" applyNumberFormat="1" applyFont="1" applyBorder="1" applyAlignment="1" applyProtection="1">
      <alignment horizontal="center" vertical="top" shrinkToFit="1"/>
    </xf>
    <xf numFmtId="165" fontId="15" fillId="4" borderId="9" xfId="6" applyNumberFormat="1" applyFont="1" applyFill="1" applyBorder="1" applyAlignment="1" applyProtection="1">
      <alignment horizontal="center" vertical="top" shrinkToFit="1"/>
    </xf>
    <xf numFmtId="49" fontId="11" fillId="4" borderId="9" xfId="8" applyNumberFormat="1" applyFont="1" applyFill="1" applyBorder="1" applyAlignment="1" applyProtection="1">
      <alignment horizontal="center" vertical="top" shrinkToFit="1"/>
    </xf>
    <xf numFmtId="0" fontId="9" fillId="0" borderId="1" xfId="0" applyFont="1" applyBorder="1" applyAlignment="1">
      <alignment horizontal="right" wrapText="1"/>
    </xf>
    <xf numFmtId="49" fontId="7" fillId="4" borderId="9" xfId="0" applyNumberFormat="1" applyFont="1" applyFill="1" applyBorder="1" applyAlignment="1">
      <alignment horizontal="center" vertical="center" wrapText="1"/>
    </xf>
    <xf numFmtId="0" fontId="10" fillId="0" borderId="1" xfId="0" applyFont="1" applyBorder="1" applyAlignment="1">
      <alignment horizontal="center" wrapText="1"/>
    </xf>
    <xf numFmtId="0" fontId="11" fillId="4" borderId="1" xfId="14" applyFont="1" applyFill="1">
      <alignment horizontal="left" vertical="top" wrapText="1"/>
    </xf>
    <xf numFmtId="0" fontId="7" fillId="4" borderId="9" xfId="4" applyFont="1" applyFill="1" applyBorder="1" applyAlignment="1">
      <alignment horizontal="center" vertical="top" wrapText="1"/>
    </xf>
    <xf numFmtId="0" fontId="15" fillId="4" borderId="9" xfId="21" applyNumberFormat="1" applyFont="1" applyFill="1" applyBorder="1" applyAlignment="1">
      <alignment horizontal="center" vertical="top" wrapText="1"/>
    </xf>
    <xf numFmtId="4" fontId="2" fillId="2" borderId="12" xfId="21" applyBorder="1" applyAlignment="1">
      <alignment horizontal="center" vertical="top" wrapText="1"/>
    </xf>
    <xf numFmtId="4" fontId="2" fillId="2" borderId="14" xfId="21" applyBorder="1" applyAlignment="1">
      <alignment horizontal="center" vertical="top" wrapText="1"/>
    </xf>
    <xf numFmtId="49" fontId="15" fillId="4" borderId="12" xfId="4" applyNumberFormat="1" applyFont="1" applyFill="1" applyBorder="1" applyAlignment="1" applyProtection="1">
      <alignment horizontal="center" vertical="top" shrinkToFit="1"/>
    </xf>
    <xf numFmtId="49" fontId="15" fillId="4" borderId="14" xfId="4" applyNumberFormat="1" applyFont="1" applyFill="1" applyBorder="1" applyAlignment="1" applyProtection="1">
      <alignment horizontal="center" vertical="top" shrinkToFit="1"/>
    </xf>
  </cellXfs>
  <cellStyles count="36">
    <cellStyle name="br" xfId="17"/>
    <cellStyle name="col" xfId="16"/>
    <cellStyle name="ex58" xfId="20"/>
    <cellStyle name="ex59" xfId="3"/>
    <cellStyle name="ex60" xfId="4"/>
    <cellStyle name="ex61" xfId="5"/>
    <cellStyle name="ex62" xfId="21"/>
    <cellStyle name="ex63" xfId="7"/>
    <cellStyle name="ex64" xfId="8"/>
    <cellStyle name="ex65" xfId="9"/>
    <cellStyle name="ex66" xfId="22"/>
    <cellStyle name="ex73" xfId="25"/>
    <cellStyle name="ex77" xfId="26"/>
    <cellStyle name="ex79" xfId="27"/>
    <cellStyle name="ex81" xfId="32"/>
    <cellStyle name="ex82" xfId="33"/>
    <cellStyle name="ex84" xfId="28"/>
    <cellStyle name="ex85" xfId="30"/>
    <cellStyle name="ex86" xfId="31"/>
    <cellStyle name="ex87" xfId="24"/>
    <cellStyle name="ex89" xfId="29"/>
    <cellStyle name="st57" xfId="1"/>
    <cellStyle name="st67" xfId="12"/>
    <cellStyle name="st68" xfId="6"/>
    <cellStyle name="st69" xfId="10"/>
    <cellStyle name="style0" xfId="18"/>
    <cellStyle name="td" xfId="19"/>
    <cellStyle name="tr" xfId="15"/>
    <cellStyle name="xl_bot_header" xfId="2"/>
    <cellStyle name="xl_footer" xfId="14"/>
    <cellStyle name="xl_total_bot" xfId="13"/>
    <cellStyle name="xl_total_center" xfId="11"/>
    <cellStyle name="Обычный" xfId="0" builtinId="0"/>
    <cellStyle name="Обычный 2" xfId="34"/>
    <cellStyle name="Финансовый" xfId="23" builtinId="3"/>
    <cellStyle name="Финансовый 2" xfId="35"/>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125"/>
  <sheetViews>
    <sheetView showGridLines="0" tabSelected="1" view="pageBreakPreview" zoomScale="102" zoomScaleSheetLayoutView="102" workbookViewId="0">
      <pane ySplit="9" topLeftCell="A70" activePane="bottomLeft" state="frozen"/>
      <selection pane="bottomLeft" activeCell="B72" sqref="B72:B73"/>
    </sheetView>
  </sheetViews>
  <sheetFormatPr defaultColWidth="9.140625" defaultRowHeight="15"/>
  <cols>
    <col min="1" max="1" width="21.5703125" style="1" customWidth="1"/>
    <col min="2" max="2" width="77.140625" style="1" customWidth="1"/>
    <col min="3" max="3" width="15.28515625" style="1" customWidth="1"/>
    <col min="4" max="4" width="1.5703125" style="1" customWidth="1"/>
    <col min="5" max="5" width="14.42578125" style="1" customWidth="1"/>
    <col min="6" max="16384" width="9.140625" style="1"/>
  </cols>
  <sheetData>
    <row r="1" spans="1:5" ht="16.149999999999999" customHeight="1">
      <c r="A1" s="2"/>
      <c r="B1" s="63" t="s">
        <v>99</v>
      </c>
      <c r="C1" s="63"/>
    </row>
    <row r="2" spans="1:5" ht="14.45" customHeight="1">
      <c r="A2" s="2"/>
      <c r="B2" s="63" t="s">
        <v>98</v>
      </c>
      <c r="C2" s="63"/>
    </row>
    <row r="3" spans="1:5" ht="14.45" customHeight="1">
      <c r="A3" s="2"/>
      <c r="B3" s="63" t="s">
        <v>97</v>
      </c>
      <c r="C3" s="63"/>
    </row>
    <row r="4" spans="1:5" ht="14.45" customHeight="1">
      <c r="A4" s="2"/>
      <c r="B4" s="63" t="s">
        <v>175</v>
      </c>
      <c r="C4" s="63"/>
    </row>
    <row r="5" spans="1:5" ht="12" customHeight="1">
      <c r="A5" s="2"/>
      <c r="B5" s="20"/>
      <c r="C5" s="20"/>
    </row>
    <row r="6" spans="1:5" ht="34.5" customHeight="1">
      <c r="A6" s="65" t="s">
        <v>106</v>
      </c>
      <c r="B6" s="65"/>
      <c r="C6" s="65"/>
      <c r="D6" s="9"/>
    </row>
    <row r="7" spans="1:5" ht="15.2" customHeight="1">
      <c r="A7" s="3"/>
      <c r="B7" s="3"/>
      <c r="C7" s="3" t="s">
        <v>96</v>
      </c>
      <c r="D7" s="8"/>
    </row>
    <row r="8" spans="1:5" ht="25.5">
      <c r="A8" s="64" t="s">
        <v>22</v>
      </c>
      <c r="B8" s="64"/>
      <c r="C8" s="18" t="s">
        <v>23</v>
      </c>
      <c r="D8" s="10"/>
    </row>
    <row r="9" spans="1:5">
      <c r="A9" s="64" t="s">
        <v>0</v>
      </c>
      <c r="B9" s="64"/>
      <c r="C9" s="18" t="s">
        <v>1</v>
      </c>
      <c r="D9" s="10"/>
    </row>
    <row r="10" spans="1:5">
      <c r="A10" s="67" t="s">
        <v>16</v>
      </c>
      <c r="B10" s="67"/>
      <c r="C10" s="38">
        <f>C11+C12+C13</f>
        <v>1061.3999999999999</v>
      </c>
      <c r="D10" s="11"/>
    </row>
    <row r="11" spans="1:5">
      <c r="A11" s="15" t="s">
        <v>81</v>
      </c>
      <c r="B11" s="16" t="s">
        <v>25</v>
      </c>
      <c r="C11" s="21">
        <v>59.2</v>
      </c>
    </row>
    <row r="12" spans="1:5">
      <c r="A12" s="15" t="s">
        <v>26</v>
      </c>
      <c r="B12" s="16" t="s">
        <v>27</v>
      </c>
      <c r="C12" s="21">
        <v>970.4</v>
      </c>
    </row>
    <row r="13" spans="1:5">
      <c r="A13" s="15" t="s">
        <v>28</v>
      </c>
      <c r="B13" s="16" t="s">
        <v>29</v>
      </c>
      <c r="C13" s="21">
        <v>31.8</v>
      </c>
    </row>
    <row r="14" spans="1:5" ht="26.45" customHeight="1">
      <c r="A14" s="69" t="s">
        <v>108</v>
      </c>
      <c r="B14" s="70"/>
      <c r="C14" s="49">
        <f>C15</f>
        <v>0.3</v>
      </c>
    </row>
    <row r="15" spans="1:5" ht="38.25">
      <c r="A15" s="50" t="s">
        <v>107</v>
      </c>
      <c r="B15" s="48" t="s">
        <v>31</v>
      </c>
      <c r="C15" s="21">
        <v>0.3</v>
      </c>
    </row>
    <row r="16" spans="1:5">
      <c r="A16" s="67" t="s">
        <v>17</v>
      </c>
      <c r="B16" s="67"/>
      <c r="C16" s="38">
        <f>C17+C18+C19+C20+C21+C28+C29+C30+C31+C32+C33+C22+C24+C25+C26+C27+C23+C34</f>
        <v>229746.00000000006</v>
      </c>
      <c r="D16" s="7"/>
      <c r="E16" s="7"/>
    </row>
    <row r="17" spans="1:6" ht="65.45" customHeight="1">
      <c r="A17" s="15" t="s">
        <v>44</v>
      </c>
      <c r="B17" s="16" t="s">
        <v>45</v>
      </c>
      <c r="C17" s="21">
        <v>158774.29999999999</v>
      </c>
      <c r="D17" s="5"/>
      <c r="E17" s="5"/>
    </row>
    <row r="18" spans="1:6" ht="63.75">
      <c r="A18" s="15" t="s">
        <v>36</v>
      </c>
      <c r="B18" s="22" t="s">
        <v>37</v>
      </c>
      <c r="C18" s="21">
        <v>909.2</v>
      </c>
    </row>
    <row r="19" spans="1:6" ht="25.5">
      <c r="A19" s="15" t="s">
        <v>38</v>
      </c>
      <c r="B19" s="16" t="s">
        <v>39</v>
      </c>
      <c r="C19" s="21">
        <v>292.7</v>
      </c>
    </row>
    <row r="20" spans="1:6" ht="51">
      <c r="A20" s="15" t="s">
        <v>40</v>
      </c>
      <c r="B20" s="22" t="s">
        <v>41</v>
      </c>
      <c r="C20" s="21">
        <v>16</v>
      </c>
    </row>
    <row r="21" spans="1:6" ht="51">
      <c r="A21" s="23" t="s">
        <v>42</v>
      </c>
      <c r="B21" s="24" t="s">
        <v>43</v>
      </c>
      <c r="C21" s="39">
        <v>160.9</v>
      </c>
      <c r="D21" s="5"/>
    </row>
    <row r="22" spans="1:6" ht="25.5">
      <c r="A22" s="23" t="s">
        <v>90</v>
      </c>
      <c r="B22" s="25" t="s">
        <v>91</v>
      </c>
      <c r="C22" s="21">
        <v>3619.4</v>
      </c>
      <c r="D22" s="5"/>
    </row>
    <row r="23" spans="1:6" ht="25.5">
      <c r="A23" s="23" t="s">
        <v>92</v>
      </c>
      <c r="B23" s="26" t="s">
        <v>93</v>
      </c>
      <c r="C23" s="21">
        <v>6589</v>
      </c>
      <c r="D23" s="5"/>
    </row>
    <row r="24" spans="1:6" ht="82.15" customHeight="1">
      <c r="A24" s="15" t="s">
        <v>32</v>
      </c>
      <c r="B24" s="27" t="s">
        <v>2</v>
      </c>
      <c r="C24" s="21">
        <v>6326</v>
      </c>
      <c r="D24" s="14"/>
    </row>
    <row r="25" spans="1:6" ht="76.5">
      <c r="A25" s="15" t="s">
        <v>33</v>
      </c>
      <c r="B25" s="27" t="s">
        <v>3</v>
      </c>
      <c r="C25" s="21">
        <v>36.6</v>
      </c>
      <c r="D25" s="14"/>
      <c r="E25" s="5"/>
    </row>
    <row r="26" spans="1:6" ht="63.75">
      <c r="A26" s="15" t="s">
        <v>34</v>
      </c>
      <c r="B26" s="27" t="s">
        <v>4</v>
      </c>
      <c r="C26" s="21">
        <v>6842.8</v>
      </c>
      <c r="D26" s="5"/>
    </row>
    <row r="27" spans="1:6" ht="63.75">
      <c r="A27" s="23" t="s">
        <v>35</v>
      </c>
      <c r="B27" s="27" t="s">
        <v>5</v>
      </c>
      <c r="C27" s="21">
        <v>-821.4</v>
      </c>
      <c r="D27" s="5"/>
    </row>
    <row r="28" spans="1:6" ht="25.5">
      <c r="A28" s="28" t="s">
        <v>46</v>
      </c>
      <c r="B28" s="29" t="s">
        <v>47</v>
      </c>
      <c r="C28" s="40">
        <v>24100.7</v>
      </c>
      <c r="D28" s="5"/>
      <c r="E28" s="6"/>
      <c r="F28" s="6"/>
    </row>
    <row r="29" spans="1:6" ht="38.25">
      <c r="A29" s="28" t="s">
        <v>48</v>
      </c>
      <c r="B29" s="29" t="s">
        <v>49</v>
      </c>
      <c r="C29" s="41">
        <v>18122</v>
      </c>
    </row>
    <row r="30" spans="1:6">
      <c r="A30" s="28" t="s">
        <v>50</v>
      </c>
      <c r="B30" s="29" t="s">
        <v>51</v>
      </c>
      <c r="C30" s="41">
        <v>42.7</v>
      </c>
      <c r="D30" s="5"/>
    </row>
    <row r="31" spans="1:6">
      <c r="A31" s="28" t="s">
        <v>52</v>
      </c>
      <c r="B31" s="29" t="s">
        <v>53</v>
      </c>
      <c r="C31" s="41">
        <v>-362.3</v>
      </c>
      <c r="D31" s="14"/>
    </row>
    <row r="32" spans="1:6" ht="25.5">
      <c r="A32" s="28" t="s">
        <v>54</v>
      </c>
      <c r="B32" s="29" t="s">
        <v>55</v>
      </c>
      <c r="C32" s="42">
        <v>2975.2</v>
      </c>
      <c r="D32" s="8"/>
    </row>
    <row r="33" spans="1:5" ht="25.5">
      <c r="A33" s="28" t="s">
        <v>56</v>
      </c>
      <c r="B33" s="29" t="s">
        <v>57</v>
      </c>
      <c r="C33" s="42">
        <v>2119</v>
      </c>
      <c r="D33" s="8"/>
    </row>
    <row r="34" spans="1:5" ht="38.25">
      <c r="A34" s="28" t="s">
        <v>109</v>
      </c>
      <c r="B34" s="46" t="s">
        <v>110</v>
      </c>
      <c r="C34" s="42">
        <v>3.2</v>
      </c>
      <c r="D34" s="8"/>
    </row>
    <row r="35" spans="1:5">
      <c r="A35" s="67" t="s">
        <v>94</v>
      </c>
      <c r="B35" s="67"/>
      <c r="C35" s="43">
        <f>C36</f>
        <v>1.5</v>
      </c>
      <c r="D35" s="17"/>
    </row>
    <row r="36" spans="1:5" ht="38.25">
      <c r="A36" s="15" t="s">
        <v>30</v>
      </c>
      <c r="B36" s="30" t="s">
        <v>31</v>
      </c>
      <c r="C36" s="44">
        <v>1.5</v>
      </c>
      <c r="D36" s="17"/>
    </row>
    <row r="37" spans="1:5">
      <c r="A37" s="67" t="s">
        <v>18</v>
      </c>
      <c r="B37" s="67"/>
      <c r="C37" s="38">
        <f>C38+C39+C40</f>
        <v>371.7</v>
      </c>
      <c r="D37" s="14"/>
    </row>
    <row r="38" spans="1:5" ht="51">
      <c r="A38" s="15" t="s">
        <v>113</v>
      </c>
      <c r="B38" s="46" t="s">
        <v>114</v>
      </c>
      <c r="C38" s="51">
        <v>0.4</v>
      </c>
      <c r="D38" s="14"/>
    </row>
    <row r="39" spans="1:5" ht="38.25">
      <c r="A39" s="15" t="s">
        <v>30</v>
      </c>
      <c r="B39" s="30" t="s">
        <v>31</v>
      </c>
      <c r="C39" s="40">
        <v>117.3</v>
      </c>
      <c r="D39" s="14"/>
    </row>
    <row r="40" spans="1:5" ht="89.25">
      <c r="A40" s="15" t="s">
        <v>111</v>
      </c>
      <c r="B40" s="45" t="s">
        <v>112</v>
      </c>
      <c r="C40" s="40">
        <v>254</v>
      </c>
      <c r="D40" s="14"/>
    </row>
    <row r="41" spans="1:5">
      <c r="A41" s="67" t="s">
        <v>19</v>
      </c>
      <c r="B41" s="67"/>
      <c r="C41" s="38">
        <f>C42+C44+C43</f>
        <v>18.2</v>
      </c>
      <c r="D41" s="5"/>
    </row>
    <row r="42" spans="1:5" ht="51">
      <c r="A42" s="28" t="s">
        <v>61</v>
      </c>
      <c r="B42" s="32" t="s">
        <v>62</v>
      </c>
      <c r="C42" s="21">
        <v>3</v>
      </c>
    </row>
    <row r="43" spans="1:5" ht="63.75">
      <c r="A43" s="33" t="s">
        <v>63</v>
      </c>
      <c r="B43" s="32" t="s">
        <v>64</v>
      </c>
      <c r="C43" s="52">
        <v>0.4</v>
      </c>
    </row>
    <row r="44" spans="1:5" ht="51">
      <c r="A44" s="28" t="s">
        <v>58</v>
      </c>
      <c r="B44" s="32" t="s">
        <v>66</v>
      </c>
      <c r="C44" s="21">
        <v>14.8</v>
      </c>
    </row>
    <row r="45" spans="1:5">
      <c r="A45" s="67" t="s">
        <v>20</v>
      </c>
      <c r="B45" s="67"/>
      <c r="C45" s="38">
        <f>C46+C48+C56+C55+C47+C49+C52+C53+C50+C51+C54</f>
        <v>1580.1999999999998</v>
      </c>
      <c r="D45" s="13"/>
      <c r="E45" s="7"/>
    </row>
    <row r="46" spans="1:5" ht="51">
      <c r="A46" s="33" t="s">
        <v>61</v>
      </c>
      <c r="B46" s="32" t="s">
        <v>62</v>
      </c>
      <c r="C46" s="53">
        <v>62</v>
      </c>
      <c r="D46" s="8"/>
    </row>
    <row r="47" spans="1:5" ht="63.75">
      <c r="A47" s="33" t="s">
        <v>63</v>
      </c>
      <c r="B47" s="46" t="s">
        <v>102</v>
      </c>
      <c r="C47" s="53">
        <v>151.30000000000001</v>
      </c>
      <c r="D47" s="8"/>
    </row>
    <row r="48" spans="1:5" ht="64.150000000000006" customHeight="1">
      <c r="A48" s="33" t="s">
        <v>65</v>
      </c>
      <c r="B48" s="24" t="s">
        <v>67</v>
      </c>
      <c r="C48" s="53">
        <v>23.8</v>
      </c>
      <c r="D48" s="8"/>
    </row>
    <row r="49" spans="1:5" ht="64.150000000000006" customHeight="1">
      <c r="A49" s="47" t="s">
        <v>68</v>
      </c>
      <c r="B49" s="48" t="s">
        <v>103</v>
      </c>
      <c r="C49" s="53">
        <v>19.600000000000001</v>
      </c>
      <c r="D49" s="8"/>
    </row>
    <row r="50" spans="1:5" ht="48" customHeight="1">
      <c r="A50" s="47" t="s">
        <v>115</v>
      </c>
      <c r="B50" s="48" t="s">
        <v>116</v>
      </c>
      <c r="C50" s="53">
        <v>4</v>
      </c>
      <c r="D50" s="8"/>
    </row>
    <row r="51" spans="1:5" ht="58.15" customHeight="1">
      <c r="A51" s="47" t="s">
        <v>117</v>
      </c>
      <c r="B51" s="48" t="s">
        <v>118</v>
      </c>
      <c r="C51" s="53">
        <v>3</v>
      </c>
      <c r="D51" s="8"/>
    </row>
    <row r="52" spans="1:5" ht="69.599999999999994" customHeight="1">
      <c r="A52" s="33" t="s">
        <v>70</v>
      </c>
      <c r="B52" s="48" t="s">
        <v>69</v>
      </c>
      <c r="C52" s="53">
        <v>9.1999999999999993</v>
      </c>
      <c r="D52" s="8"/>
    </row>
    <row r="53" spans="1:5" ht="64.150000000000006" customHeight="1">
      <c r="A53" s="47" t="s">
        <v>59</v>
      </c>
      <c r="B53" s="48" t="s">
        <v>60</v>
      </c>
      <c r="C53" s="53">
        <v>10.3</v>
      </c>
      <c r="D53" s="8"/>
    </row>
    <row r="54" spans="1:5" ht="54.6" customHeight="1">
      <c r="A54" s="47" t="s">
        <v>113</v>
      </c>
      <c r="B54" s="46" t="s">
        <v>114</v>
      </c>
      <c r="C54" s="53">
        <v>119.3</v>
      </c>
      <c r="D54" s="8"/>
    </row>
    <row r="55" spans="1:5" ht="51">
      <c r="A55" s="33" t="s">
        <v>58</v>
      </c>
      <c r="B55" s="32" t="s">
        <v>66</v>
      </c>
      <c r="C55" s="53">
        <v>1117.7</v>
      </c>
      <c r="D55" s="8"/>
    </row>
    <row r="56" spans="1:5" ht="89.25">
      <c r="A56" s="33" t="s">
        <v>100</v>
      </c>
      <c r="B56" s="45" t="s">
        <v>101</v>
      </c>
      <c r="C56" s="53">
        <v>60</v>
      </c>
    </row>
    <row r="57" spans="1:5">
      <c r="A57" s="71" t="s">
        <v>151</v>
      </c>
      <c r="B57" s="72"/>
      <c r="C57" s="57">
        <f>C58</f>
        <v>240.1</v>
      </c>
    </row>
    <row r="58" spans="1:5" ht="38.25">
      <c r="A58" s="58" t="s">
        <v>127</v>
      </c>
      <c r="B58" s="59" t="s">
        <v>126</v>
      </c>
      <c r="C58" s="60">
        <v>240.1</v>
      </c>
    </row>
    <row r="59" spans="1:5" ht="18.75" customHeight="1">
      <c r="A59" s="67" t="s">
        <v>21</v>
      </c>
      <c r="B59" s="67"/>
      <c r="C59" s="38">
        <f>SUM(C60:C85)</f>
        <v>186195.01004999998</v>
      </c>
      <c r="D59" s="5"/>
    </row>
    <row r="60" spans="1:5" ht="51">
      <c r="A60" s="28" t="s">
        <v>71</v>
      </c>
      <c r="B60" s="22" t="s">
        <v>6</v>
      </c>
      <c r="C60" s="21">
        <v>6972.6</v>
      </c>
      <c r="D60" s="5"/>
      <c r="E60" s="5"/>
    </row>
    <row r="61" spans="1:5" ht="51">
      <c r="A61" s="28" t="s">
        <v>72</v>
      </c>
      <c r="B61" s="16" t="s">
        <v>7</v>
      </c>
      <c r="C61" s="21">
        <v>5</v>
      </c>
    </row>
    <row r="62" spans="1:5" ht="38.25">
      <c r="A62" s="28" t="s">
        <v>73</v>
      </c>
      <c r="B62" s="16" t="s">
        <v>8</v>
      </c>
      <c r="C62" s="21">
        <v>88.8</v>
      </c>
    </row>
    <row r="63" spans="1:5" ht="25.5">
      <c r="A63" s="28" t="s">
        <v>74</v>
      </c>
      <c r="B63" s="16" t="s">
        <v>9</v>
      </c>
      <c r="C63" s="21">
        <v>6209.2</v>
      </c>
    </row>
    <row r="64" spans="1:5" ht="51">
      <c r="A64" s="28" t="s">
        <v>75</v>
      </c>
      <c r="B64" s="16" t="s">
        <v>10</v>
      </c>
      <c r="C64" s="21">
        <v>274.7</v>
      </c>
    </row>
    <row r="65" spans="1:3">
      <c r="A65" s="28" t="s">
        <v>85</v>
      </c>
      <c r="B65" s="31" t="s">
        <v>84</v>
      </c>
      <c r="C65" s="21">
        <v>2083.1999999999998</v>
      </c>
    </row>
    <row r="66" spans="1:3" ht="38.25">
      <c r="A66" s="28" t="s">
        <v>76</v>
      </c>
      <c r="B66" s="16" t="s">
        <v>11</v>
      </c>
      <c r="C66" s="21">
        <v>2967.6</v>
      </c>
    </row>
    <row r="67" spans="1:3" ht="63.75">
      <c r="A67" s="28" t="s">
        <v>77</v>
      </c>
      <c r="B67" s="22" t="s">
        <v>12</v>
      </c>
      <c r="C67" s="21">
        <v>1286.5999999999999</v>
      </c>
    </row>
    <row r="68" spans="1:3" ht="38.25">
      <c r="A68" s="28" t="s">
        <v>78</v>
      </c>
      <c r="B68" s="24" t="s">
        <v>13</v>
      </c>
      <c r="C68" s="21">
        <v>13</v>
      </c>
    </row>
    <row r="69" spans="1:3" ht="38.25">
      <c r="A69" s="35" t="s">
        <v>88</v>
      </c>
      <c r="B69" s="31" t="s">
        <v>89</v>
      </c>
      <c r="C69" s="21">
        <v>152.30000000000001</v>
      </c>
    </row>
    <row r="70" spans="1:3" ht="25.5">
      <c r="A70" s="35" t="s">
        <v>119</v>
      </c>
      <c r="B70" s="45" t="s">
        <v>120</v>
      </c>
      <c r="C70" s="21">
        <v>10.4</v>
      </c>
    </row>
    <row r="71" spans="1:3" ht="38.25">
      <c r="A71" s="35" t="s">
        <v>82</v>
      </c>
      <c r="B71" s="25" t="s">
        <v>83</v>
      </c>
      <c r="C71" s="54">
        <v>179.7</v>
      </c>
    </row>
    <row r="72" spans="1:3" ht="89.25">
      <c r="A72" s="35" t="s">
        <v>104</v>
      </c>
      <c r="B72" s="48" t="s">
        <v>105</v>
      </c>
      <c r="C72" s="21">
        <v>25.5</v>
      </c>
    </row>
    <row r="73" spans="1:3" ht="38.25">
      <c r="A73" s="35" t="s">
        <v>80</v>
      </c>
      <c r="B73" s="36" t="s">
        <v>15</v>
      </c>
      <c r="C73" s="21">
        <v>169.4</v>
      </c>
    </row>
    <row r="74" spans="1:3" ht="63.75">
      <c r="A74" s="35" t="s">
        <v>87</v>
      </c>
      <c r="B74" s="25" t="s">
        <v>86</v>
      </c>
      <c r="C74" s="21">
        <v>1</v>
      </c>
    </row>
    <row r="75" spans="1:3">
      <c r="A75" s="28" t="s">
        <v>121</v>
      </c>
      <c r="B75" s="55" t="s">
        <v>122</v>
      </c>
      <c r="C75" s="21">
        <v>1323.2</v>
      </c>
    </row>
    <row r="76" spans="1:3">
      <c r="A76" s="28" t="s">
        <v>79</v>
      </c>
      <c r="B76" s="16" t="s">
        <v>14</v>
      </c>
      <c r="C76" s="21">
        <v>-144.6</v>
      </c>
    </row>
    <row r="77" spans="1:3" ht="25.5">
      <c r="A77" s="62" t="s">
        <v>161</v>
      </c>
      <c r="B77" s="59" t="s">
        <v>128</v>
      </c>
      <c r="C77" s="60">
        <v>35681.545100000003</v>
      </c>
    </row>
    <row r="78" spans="1:3" ht="63.75">
      <c r="A78" s="62" t="s">
        <v>162</v>
      </c>
      <c r="B78" s="59" t="s">
        <v>129</v>
      </c>
      <c r="C78" s="60">
        <v>116523.73232</v>
      </c>
    </row>
    <row r="79" spans="1:3">
      <c r="A79" s="62" t="s">
        <v>156</v>
      </c>
      <c r="B79" s="59" t="s">
        <v>130</v>
      </c>
      <c r="C79" s="60">
        <f>15314.75488+6402.7</f>
        <v>21717.454880000001</v>
      </c>
    </row>
    <row r="80" spans="1:3" ht="25.5">
      <c r="A80" s="62" t="s">
        <v>157</v>
      </c>
      <c r="B80" s="59" t="s">
        <v>131</v>
      </c>
      <c r="C80" s="60">
        <v>21035.528389999999</v>
      </c>
    </row>
    <row r="81" spans="1:3" ht="38.25">
      <c r="A81" s="58" t="s">
        <v>163</v>
      </c>
      <c r="B81" s="59" t="s">
        <v>132</v>
      </c>
      <c r="C81" s="60">
        <v>3.194</v>
      </c>
    </row>
    <row r="82" spans="1:3" ht="38.25">
      <c r="A82" s="62" t="s">
        <v>164</v>
      </c>
      <c r="B82" s="59" t="s">
        <v>133</v>
      </c>
      <c r="C82" s="60">
        <v>32.799999999999997</v>
      </c>
    </row>
    <row r="83" spans="1:3" ht="25.5">
      <c r="A83" s="62" t="s">
        <v>165</v>
      </c>
      <c r="B83" s="59" t="s">
        <v>134</v>
      </c>
      <c r="C83" s="60">
        <v>26.5</v>
      </c>
    </row>
    <row r="84" spans="1:3" ht="38.25">
      <c r="A84" s="62" t="s">
        <v>158</v>
      </c>
      <c r="B84" s="59" t="s">
        <v>135</v>
      </c>
      <c r="C84" s="60">
        <v>27.269210000000001</v>
      </c>
    </row>
    <row r="85" spans="1:3" ht="25.5">
      <c r="A85" s="62" t="s">
        <v>159</v>
      </c>
      <c r="B85" s="59" t="s">
        <v>136</v>
      </c>
      <c r="C85" s="60">
        <v>-30470.613850000002</v>
      </c>
    </row>
    <row r="86" spans="1:3" ht="26.45" customHeight="1">
      <c r="A86" s="68" t="s">
        <v>95</v>
      </c>
      <c r="B86" s="68"/>
      <c r="C86" s="49">
        <f>C87+C88+C89+C90+C91+C92+C93</f>
        <v>28990.09533</v>
      </c>
    </row>
    <row r="87" spans="1:3" ht="26.45" customHeight="1">
      <c r="A87" s="28" t="s">
        <v>85</v>
      </c>
      <c r="B87" s="34" t="s">
        <v>84</v>
      </c>
      <c r="C87" s="21">
        <v>18.899999999999999</v>
      </c>
    </row>
    <row r="88" spans="1:3" ht="26.45" customHeight="1">
      <c r="A88" s="28" t="s">
        <v>80</v>
      </c>
      <c r="B88" s="48" t="s">
        <v>15</v>
      </c>
      <c r="C88" s="21">
        <v>48.2</v>
      </c>
    </row>
    <row r="89" spans="1:3" ht="26.45" customHeight="1">
      <c r="A89" s="62" t="s">
        <v>166</v>
      </c>
      <c r="B89" s="59" t="s">
        <v>137</v>
      </c>
      <c r="C89" s="60">
        <v>3291.7316000000001</v>
      </c>
    </row>
    <row r="90" spans="1:3" ht="26.45" customHeight="1">
      <c r="A90" s="62" t="s">
        <v>167</v>
      </c>
      <c r="B90" s="59" t="s">
        <v>138</v>
      </c>
      <c r="C90" s="60">
        <v>328.32485000000003</v>
      </c>
    </row>
    <row r="91" spans="1:3" ht="26.45" customHeight="1">
      <c r="A91" s="62" t="s">
        <v>156</v>
      </c>
      <c r="B91" s="59" t="s">
        <v>130</v>
      </c>
      <c r="C91" s="60">
        <v>25276.318780000001</v>
      </c>
    </row>
    <row r="92" spans="1:3" ht="26.45" customHeight="1">
      <c r="A92" s="62" t="s">
        <v>158</v>
      </c>
      <c r="B92" s="59" t="s">
        <v>139</v>
      </c>
      <c r="C92" s="60">
        <v>26.520099999999999</v>
      </c>
    </row>
    <row r="93" spans="1:3" ht="26.45" customHeight="1">
      <c r="A93" s="62" t="s">
        <v>160</v>
      </c>
      <c r="B93" s="59" t="s">
        <v>140</v>
      </c>
      <c r="C93" s="60">
        <v>0.1</v>
      </c>
    </row>
    <row r="94" spans="1:3" ht="26.45" customHeight="1">
      <c r="A94" s="68" t="s">
        <v>123</v>
      </c>
      <c r="B94" s="68"/>
      <c r="C94" s="49">
        <f>C95+C96+C97+C98+C99+C100+C101+C102+C103+C104+C105</f>
        <v>545233.14594000007</v>
      </c>
    </row>
    <row r="95" spans="1:3" ht="26.45" customHeight="1">
      <c r="A95" s="28" t="s">
        <v>85</v>
      </c>
      <c r="B95" s="48" t="s">
        <v>84</v>
      </c>
      <c r="C95" s="21">
        <v>2550.1</v>
      </c>
    </row>
    <row r="96" spans="1:3" ht="26.45" customHeight="1">
      <c r="A96" s="28" t="s">
        <v>125</v>
      </c>
      <c r="B96" s="55" t="s">
        <v>124</v>
      </c>
      <c r="C96" s="21">
        <v>70.099999999999994</v>
      </c>
    </row>
    <row r="97" spans="1:3" ht="26.45" customHeight="1">
      <c r="A97" s="62" t="s">
        <v>168</v>
      </c>
      <c r="B97" s="59" t="s">
        <v>141</v>
      </c>
      <c r="C97" s="60">
        <v>8860</v>
      </c>
    </row>
    <row r="98" spans="1:3" ht="26.45" customHeight="1">
      <c r="A98" s="62" t="s">
        <v>169</v>
      </c>
      <c r="B98" s="59" t="s">
        <v>142</v>
      </c>
      <c r="C98" s="60">
        <v>49892</v>
      </c>
    </row>
    <row r="99" spans="1:3" ht="26.45" customHeight="1">
      <c r="A99" s="62" t="s">
        <v>156</v>
      </c>
      <c r="B99" s="59" t="s">
        <v>130</v>
      </c>
      <c r="C99" s="60">
        <v>10346.814</v>
      </c>
    </row>
    <row r="100" spans="1:3" ht="26.45" customHeight="1">
      <c r="A100" s="62" t="s">
        <v>170</v>
      </c>
      <c r="B100" s="59" t="s">
        <v>143</v>
      </c>
      <c r="C100" s="60">
        <v>4143.8137999999999</v>
      </c>
    </row>
    <row r="101" spans="1:3" ht="26.45" customHeight="1">
      <c r="A101" s="62" t="s">
        <v>171</v>
      </c>
      <c r="B101" s="59" t="s">
        <v>144</v>
      </c>
      <c r="C101" s="60">
        <v>445986.77600000001</v>
      </c>
    </row>
    <row r="102" spans="1:3" ht="26.45" customHeight="1">
      <c r="A102" s="62" t="s">
        <v>172</v>
      </c>
      <c r="B102" s="59" t="s">
        <v>145</v>
      </c>
      <c r="C102" s="60">
        <v>2180</v>
      </c>
    </row>
    <row r="103" spans="1:3" ht="26.45" customHeight="1">
      <c r="A103" s="62" t="s">
        <v>173</v>
      </c>
      <c r="B103" s="59" t="s">
        <v>146</v>
      </c>
      <c r="C103" s="60">
        <v>22753.599999999999</v>
      </c>
    </row>
    <row r="104" spans="1:3" ht="26.45" customHeight="1">
      <c r="A104" s="58" t="s">
        <v>174</v>
      </c>
      <c r="B104" s="59" t="s">
        <v>147</v>
      </c>
      <c r="C104" s="60">
        <v>1000</v>
      </c>
    </row>
    <row r="105" spans="1:3" ht="26.45" customHeight="1">
      <c r="A105" s="62" t="s">
        <v>159</v>
      </c>
      <c r="B105" s="59" t="s">
        <v>136</v>
      </c>
      <c r="C105" s="60">
        <v>-2550.0578599999999</v>
      </c>
    </row>
    <row r="106" spans="1:3" ht="26.45" customHeight="1">
      <c r="A106" s="68" t="s">
        <v>152</v>
      </c>
      <c r="B106" s="68"/>
      <c r="C106" s="61">
        <f>C107+C108+C109+C110+C111+C112+C113+C114</f>
        <v>120488.32281999999</v>
      </c>
    </row>
    <row r="107" spans="1:3" ht="26.45" customHeight="1">
      <c r="A107" s="62" t="s">
        <v>153</v>
      </c>
      <c r="B107" s="59" t="s">
        <v>148</v>
      </c>
      <c r="C107" s="60">
        <v>34.000019999999999</v>
      </c>
    </row>
    <row r="108" spans="1:3" ht="26.45" customHeight="1">
      <c r="A108" s="62" t="s">
        <v>154</v>
      </c>
      <c r="B108" s="59" t="s">
        <v>149</v>
      </c>
      <c r="C108" s="60">
        <v>34529.500019999999</v>
      </c>
    </row>
    <row r="109" spans="1:3" ht="26.45" customHeight="1">
      <c r="A109" s="62" t="s">
        <v>155</v>
      </c>
      <c r="B109" s="59" t="s">
        <v>150</v>
      </c>
      <c r="C109" s="60">
        <v>2521.9503</v>
      </c>
    </row>
    <row r="110" spans="1:3" ht="26.45" customHeight="1">
      <c r="A110" s="62" t="s">
        <v>156</v>
      </c>
      <c r="B110" s="59" t="s">
        <v>130</v>
      </c>
      <c r="C110" s="60">
        <v>76761.859179999999</v>
      </c>
    </row>
    <row r="111" spans="1:3" ht="26.45" customHeight="1">
      <c r="A111" s="62" t="s">
        <v>157</v>
      </c>
      <c r="B111" s="59" t="s">
        <v>131</v>
      </c>
      <c r="C111" s="60">
        <v>6548.598</v>
      </c>
    </row>
    <row r="112" spans="1:3" ht="26.45" customHeight="1">
      <c r="A112" s="62" t="s">
        <v>127</v>
      </c>
      <c r="B112" s="59" t="s">
        <v>126</v>
      </c>
      <c r="C112" s="60">
        <v>143.09700000000001</v>
      </c>
    </row>
    <row r="113" spans="1:4" ht="26.45" customHeight="1">
      <c r="A113" s="62" t="s">
        <v>158</v>
      </c>
      <c r="B113" s="59" t="s">
        <v>135</v>
      </c>
      <c r="C113" s="60">
        <v>20.206</v>
      </c>
    </row>
    <row r="114" spans="1:4" ht="26.45" customHeight="1">
      <c r="A114" s="62" t="s">
        <v>159</v>
      </c>
      <c r="B114" s="59" t="s">
        <v>136</v>
      </c>
      <c r="C114" s="60">
        <v>-70.887699999999995</v>
      </c>
    </row>
    <row r="115" spans="1:4">
      <c r="A115" s="37" t="s">
        <v>24</v>
      </c>
      <c r="B115" s="37"/>
      <c r="C115" s="56">
        <f>C59+C45+C41+C37+C16+C10+C35+C86+C14+C94+C57+C106</f>
        <v>1113925.9741400001</v>
      </c>
      <c r="D115" s="14"/>
    </row>
    <row r="116" spans="1:4">
      <c r="A116" s="12"/>
      <c r="B116" s="12"/>
      <c r="C116" s="19"/>
    </row>
    <row r="117" spans="1:4">
      <c r="A117" s="66"/>
      <c r="B117" s="66"/>
      <c r="C117" s="66"/>
    </row>
    <row r="118" spans="1:4">
      <c r="A118" s="4"/>
      <c r="B118" s="4"/>
      <c r="C118" s="4"/>
    </row>
    <row r="122" spans="1:4">
      <c r="C122" s="5"/>
    </row>
    <row r="125" spans="1:4">
      <c r="C125" s="5"/>
    </row>
  </sheetData>
  <mergeCells count="20">
    <mergeCell ref="A9:B9"/>
    <mergeCell ref="A6:C6"/>
    <mergeCell ref="A117:C117"/>
    <mergeCell ref="A10:B10"/>
    <mergeCell ref="A16:B16"/>
    <mergeCell ref="A37:B37"/>
    <mergeCell ref="A41:B41"/>
    <mergeCell ref="A45:B45"/>
    <mergeCell ref="A59:B59"/>
    <mergeCell ref="A35:B35"/>
    <mergeCell ref="A86:B86"/>
    <mergeCell ref="A14:B14"/>
    <mergeCell ref="A94:B94"/>
    <mergeCell ref="A57:B57"/>
    <mergeCell ref="A106:B106"/>
    <mergeCell ref="B2:C2"/>
    <mergeCell ref="B1:C1"/>
    <mergeCell ref="B4:C4"/>
    <mergeCell ref="B3:C3"/>
    <mergeCell ref="A8:B8"/>
  </mergeCells>
  <pageMargins left="0.9055118110236221" right="0.59055118110236227" top="0.55118110236220474" bottom="0.55118110236220474" header="0.31496062992125984" footer="0.31496062992125984"/>
  <pageSetup paperSize="9" scale="74" fitToHeight="0"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1&lt;/string&gt;&#10;    &lt;string&gt;30.06.2021&lt;/string&gt;&#10;  &lt;/DateInfo&gt;&#10;  &lt;Code&gt;MAKET_GENERATOR&lt;/Code&gt;&#10;  &lt;ObjectCode&gt;MAKET_GENERATOR&lt;/ObjectCode&gt;&#10;  &lt;DocName&gt;РЧБ для сверки БР (копия от 22.01.2020 4_44_44)&lt;/DocName&gt;&#10;  &lt;VariantName&gt;РЧБ для сверки БР (копия от 22.01.2020 4:44:44)&lt;/VariantName&gt;&#10;  &lt;VariantLink&gt;280&lt;/VariantLink&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5711D2ED-DF5B-44C8-9A0B-CFFC4E5F0F1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DESKTOP-FB12QV6\PCUSER_EM</dc:creator>
  <cp:lastModifiedBy>PCUSER_EM</cp:lastModifiedBy>
  <cp:lastPrinted>2024-07-29T08:32:54Z</cp:lastPrinted>
  <dcterms:created xsi:type="dcterms:W3CDTF">2021-07-07T12:29:10Z</dcterms:created>
  <dcterms:modified xsi:type="dcterms:W3CDTF">2024-07-29T08:32:57Z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РЧБ для сверки БР (копия от 22.01.2020 4_44_44)(21).xlsx</vt:lpwstr>
  </property>
  <property fmtid="{D5CDD505-2E9C-101B-9397-08002B2CF9AE}" pid="3" name="Название отчета">
    <vt:lpwstr>РЧБ для сверки БР (копия от 22.01.2020 4_44_44)(21).xlsx</vt:lpwstr>
  </property>
  <property fmtid="{D5CDD505-2E9C-101B-9397-08002B2CF9AE}" pid="4" name="Версия клиента">
    <vt:lpwstr>20.2.13.12302 (.NET 4.0)</vt:lpwstr>
  </property>
  <property fmtid="{D5CDD505-2E9C-101B-9397-08002B2CF9AE}" pid="5" name="Версия базы">
    <vt:lpwstr>20.2.2923.288050920</vt:lpwstr>
  </property>
  <property fmtid="{D5CDD505-2E9C-101B-9397-08002B2CF9AE}" pid="6" name="Тип сервера">
    <vt:lpwstr>MSSQL</vt:lpwstr>
  </property>
  <property fmtid="{D5CDD505-2E9C-101B-9397-08002B2CF9AE}" pid="7" name="Сервер">
    <vt:lpwstr>10.33.66.21</vt:lpwstr>
  </property>
  <property fmtid="{D5CDD505-2E9C-101B-9397-08002B2CF9AE}" pid="8" name="База">
    <vt:lpwstr>komi_2021</vt:lpwstr>
  </property>
  <property fmtid="{D5CDD505-2E9C-101B-9397-08002B2CF9AE}" pid="9" name="Пользователь">
    <vt:lpwstr>09-уф-плехова-ем</vt:lpwstr>
  </property>
  <property fmtid="{D5CDD505-2E9C-101B-9397-08002B2CF9AE}" pid="10" name="Шаблон">
    <vt:lpwstr>rep_maket.XLT</vt:lpwstr>
  </property>
  <property fmtid="{D5CDD505-2E9C-101B-9397-08002B2CF9AE}" pid="11" name="Локальная база">
    <vt:lpwstr>не используется</vt:lpwstr>
  </property>
</Properties>
</file>