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05" yWindow="-105" windowWidth="23250" windowHeight="12570"/>
  </bookViews>
  <sheets>
    <sheet name="Документ" sheetId="2" r:id="rId1"/>
  </sheets>
  <definedNames>
    <definedName name="_xlnm.Print_Titles" localSheetId="0">Документ!$8:$8</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13" i="2"/>
  <c r="C60"/>
  <c r="C89"/>
  <c r="C98"/>
  <c r="C62"/>
  <c r="C46" l="1"/>
  <c r="C40"/>
  <c r="C48"/>
  <c r="C36"/>
  <c r="C122" s="1"/>
  <c r="C15"/>
  <c r="C13"/>
  <c r="C9"/>
  <c r="C34"/>
</calcChain>
</file>

<file path=xl/sharedStrings.xml><?xml version="1.0" encoding="utf-8"?>
<sst xmlns="http://schemas.openxmlformats.org/spreadsheetml/2006/main" count="224" uniqueCount="185">
  <si>
    <t>1</t>
  </si>
  <si>
    <t>2</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</si>
  <si>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</si>
  <si>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</si>
  <si>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</si>
  <si>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</si>
  <si>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</si>
  <si>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</si>
  <si>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</si>
  <si>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сдачи в аренду имущества, составляющего казну муниципальных районов (за исключением земельных участков)</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</si>
  <si>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</si>
  <si>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</si>
  <si>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</si>
  <si>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муниципальных районов</t>
  </si>
  <si>
    <t>Невыясненные поступления, зачисляемые в бюджеты муниципальных районов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</si>
  <si>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</si>
  <si>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048 Федеральная служба по надзору в сфере природопользования</t>
  </si>
  <si>
    <t>182 Федеральная налоговая служба</t>
  </si>
  <si>
    <t>852 Министерство природных ресурсов и охраны окружающей среды Республики Коми</t>
  </si>
  <si>
    <t>875 Министерство образования, науки и молодежной политики Республики Коми</t>
  </si>
  <si>
    <t>890 Министерство юстиции Республики Коми</t>
  </si>
  <si>
    <t>923 Администрация муниципального района "Сыктывдинский" Республики Коми</t>
  </si>
  <si>
    <t>Наименование главного администратора доходов бюджетов муниципального района, кода классификации доходов бюджета</t>
  </si>
  <si>
    <t>Кассовое исполнение</t>
  </si>
  <si>
    <t>ВСЕГО ДОХОДОВ</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</si>
  <si>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</si>
  <si>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</si>
  <si>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</si>
  <si>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1 12 01 041 01 0000 120</t>
  </si>
  <si>
    <t xml:space="preserve">Плата за размещение отходов производства </t>
  </si>
  <si>
    <t>1 16 10 123 01 0000 140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</si>
  <si>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</si>
  <si>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1 03 02 231 01 0000 110</t>
  </si>
  <si>
    <t>1 03 02 241 01 0000 110</t>
  </si>
  <si>
    <t>1 03 02 251 01 0000 110</t>
  </si>
  <si>
    <t>1 03 02 261 01 0000 110</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</si>
  <si>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</si>
  <si>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</si>
  <si>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</si>
  <si>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</si>
  <si>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1 01 02 040 01 0000 110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</si>
  <si>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осуществлеющими трудовую деятельность на основании татента в соответствии со статьей 227 1 Налогового кодекса Российской Федерации </t>
  </si>
  <si>
    <t>1 01 02 080 01 0000 110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</si>
  <si>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</si>
  <si>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</si>
  <si>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 и 228 Налогового кодекса Российской Федерации</t>
  </si>
  <si>
    <t>1 05 01 011 01 0000 110</t>
  </si>
  <si>
    <t>Налог, взимаемый с налогоплательщиков, выбравших в качестве объекта налогообложения доходы</t>
  </si>
  <si>
    <t>1 05 01 021 01 0000 110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</si>
  <si>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</si>
  <si>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1 05 02 010 02 0000 110</t>
  </si>
  <si>
    <t>Единый налог на вмененный доход для отдельных видов деятельности</t>
  </si>
  <si>
    <t>1 05 03 010 01 0000 110</t>
  </si>
  <si>
    <t>Единый сельскохозяйственный налог</t>
  </si>
  <si>
    <t>1 05 04 020 02 0000 110</t>
  </si>
  <si>
    <t>Налог, взимаемый в связи с применением патентной системы налогообложения, зачисляемый в бюджеты муниципальных районов</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</si>
  <si>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</si>
  <si>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</si>
  <si>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1 16 01 203 01 0000 140</t>
  </si>
  <si>
    <t>1 16 01 173 01 0000 140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</si>
  <si>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</si>
  <si>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1 16 01 053 01 0000 140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</si>
  <si>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</si>
  <si>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1 16 01 063 01 0000 140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</si>
  <si>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</si>
  <si>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1 16 01 073 01 0000 140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</si>
  <si>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</si>
  <si>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</si>
  <si>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1 16 01 083 01 0000 140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</si>
  <si>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</si>
  <si>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1 16 01 153 01 0000 140</t>
  </si>
  <si>
    <t>1 11 05 013 05 0000 120</t>
  </si>
  <si>
    <t>1 11 05 025 05 0000 120</t>
  </si>
  <si>
    <t>1 11 05 035 05 0000 120</t>
  </si>
  <si>
    <t>1 11 05 075 05 0000 120</t>
  </si>
  <si>
    <t>1 11 09 045 05 0000 120</t>
  </si>
  <si>
    <t>1 14 06 013 05 0000 430</t>
  </si>
  <si>
    <t>1 14 06 313 05 0000 430</t>
  </si>
  <si>
    <t>1 14 06 325 05 0000 430</t>
  </si>
  <si>
    <t>1 17 01 050 05 0000 180</t>
  </si>
  <si>
    <t>1 16 10 100 05 0000 140</t>
  </si>
  <si>
    <t>1 12 01 010 01 0000 120</t>
  </si>
  <si>
    <t>1 16 10 032 05 0000 140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</si>
  <si>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</si>
  <si>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Прочие доходы от компенсации затрат бюджетов муниципальных районов</t>
  </si>
  <si>
    <t>1 13 02 995 05 0000 130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</si>
  <si>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</si>
  <si>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1 16 11 0500 01 0000 140</t>
  </si>
  <si>
    <t>1 16 07 010 05 0000 140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</si>
  <si>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</si>
  <si>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1 01 02 130 01 0000 110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</si>
  <si>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</si>
  <si>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1 01 02 140 01 0000 110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</si>
  <si>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</si>
  <si>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188 Министерство внутренних дел Российской Федерации</t>
  </si>
  <si>
    <t>956 Управление культуры и спорта администрации муниципального района "Сыктывдинский" Республики Коми</t>
  </si>
  <si>
    <t>тыс.руб.</t>
  </si>
  <si>
    <t>"Сыктывдинский" Республики Коми</t>
  </si>
  <si>
    <t xml:space="preserve">к постановлению администрации муниципального района </t>
  </si>
  <si>
    <t>Приложение 1</t>
  </si>
  <si>
    <t>1 16 01 333 01 0000 140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</si>
  <si>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</si>
  <si>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</si>
  <si>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</si>
  <si>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1 16 10 061 05 0000 140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</si>
  <si>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</si>
  <si>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00011610123010000140</t>
  </si>
  <si>
    <t>081 Управление ФС по ветеринарному и фитонадзору по РК (Управление Россельхознадзора)</t>
  </si>
  <si>
    <t>1 16 10 129 01 0000 140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</si>
  <si>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</si>
  <si>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</si>
  <si>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</si>
  <si>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1 16 01 193 01 0000 140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</si>
  <si>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</si>
  <si>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1 16 01 113 01 0000 140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</si>
  <si>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</si>
  <si>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1 16 01 133 01 0000 140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</si>
  <si>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</si>
  <si>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1 16 09 040 05 0000 140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</si>
  <si>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</si>
  <si>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1 17 05 050 05 0000 180</t>
  </si>
  <si>
    <t>Прочие неналоговые доходы бюджетов муниципальных районов</t>
  </si>
  <si>
    <t>975 Управление образования администрации муниципального района "Сыктывдинский" Республики Коми</t>
  </si>
  <si>
    <t>Инициативные платежи, зачисляемые в бюджеты муниципальных районов</t>
  </si>
  <si>
    <t>1 17 15 030 05 0000 150</t>
  </si>
  <si>
    <t xml:space="preserve">Доходы бюджета муниципального района "Сыктывдинский"  Республики Коми  за 9 месяцев 2024 года по кодам классификации доходов бюджета </t>
  </si>
  <si>
    <t>1 16 01 093 01 0000 140</t>
  </si>
  <si>
    <t>879 Министерство цифрового развития, связи и массовых коммуникаций Республики Коми</t>
  </si>
  <si>
    <t>1 08 07 150 01 0000 110</t>
  </si>
  <si>
    <t>Государственная пошлина за выдачу разрешения на установку рекламной конструкции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</si>
  <si>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</si>
  <si>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2 02 40 014 05 0000 150</t>
  </si>
  <si>
    <t>92320220077050000150</t>
  </si>
  <si>
    <t>Субсидии бюджетам муниципальных районов на софинансирование капитальных вложений в объекты муниципальной собственности</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</si>
  <si>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</si>
  <si>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</si>
  <si>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</si>
  <si>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</si>
  <si>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</si>
  <si>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</si>
  <si>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Прочие безвозмездные поступления в бюджеты муниципальных районов</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</si>
  <si>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</si>
  <si>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</si>
  <si>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</si>
  <si>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муниципальных районов на поддержку отрасли культуры</t>
  </si>
  <si>
    <t>Доходы бюджетов муниципальных районов от возврата бюджетными учреждениями остатков субсидий прошлых лет</t>
  </si>
  <si>
    <t>Доходы бюджетов муниципальных районов от возврата автономными учреждениями остатков субсидий прошлых лет</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</si>
  <si>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</si>
  <si>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реализацию мероприятий по модернизации школьных систем образования</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</si>
  <si>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</si>
  <si>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Прочие субвенции бюджетам муниципальных районов</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</si>
  <si>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</si>
  <si>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</si>
  <si>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</si>
  <si>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Прочие межбюджетные трансферты, передаваемые бюджетам муниципальных районов</t>
  </si>
  <si>
    <t>Дотации бюджетам муниципальных районов на выравнивание бюджетной обеспеченности из бюджета субъекта Российской Федерации</t>
  </si>
  <si>
    <t>Дотации бюджетам муниципальных районов на поддержку мер по обеспечению сбалансированности бюджетов</t>
  </si>
  <si>
    <t>Прочие дотации бюджетам муниципальных районов</t>
  </si>
  <si>
    <t>992 Управление финансов администрации муниципального района "Сыктывдинский" Республики Коми</t>
  </si>
  <si>
    <t>905 Контрольно-счетная палата муниципального района "Сыктывдиснкй" Республики Коми</t>
  </si>
  <si>
    <t>2 02 20 299 05 0000 150</t>
  </si>
  <si>
    <t>2 02 29 999 05 0000 150</t>
  </si>
  <si>
    <t>2 02 30 024 05 0000 150</t>
  </si>
  <si>
    <t>2 02 35 120 05 0000 150</t>
  </si>
  <si>
    <t>2 07 05 010 05 0000 150</t>
  </si>
  <si>
    <t>2 07 05 020 05 0000 150</t>
  </si>
  <si>
    <t>2 07 05 030 05 0000 150</t>
  </si>
  <si>
    <t>2 18 60 010 05 0000 150</t>
  </si>
  <si>
    <t>2 19 60 010 05 0000 150</t>
  </si>
  <si>
    <t>2 02 25 467 05 0000 150</t>
  </si>
  <si>
    <t>2 02 25 519 05 0000 150</t>
  </si>
  <si>
    <t>2 18 05 010 05 0000 150</t>
  </si>
  <si>
    <t>2 18 05 020 05 0000 150</t>
  </si>
  <si>
    <t>2 02 25 304 05 0000 150</t>
  </si>
  <si>
    <t>2 02 25 750 05 0000 150</t>
  </si>
  <si>
    <t>2 02 30 029 05 0000 150</t>
  </si>
  <si>
    <t>2 02 39 999 05 0000 150</t>
  </si>
  <si>
    <t>2 02 45 050 05 0000 150</t>
  </si>
  <si>
    <t>2 02 45 179 05 0000 150</t>
  </si>
  <si>
    <t>2 02 45 303 05 0000 150</t>
  </si>
  <si>
    <t>2 02 49 999 05 0000 150</t>
  </si>
  <si>
    <t>2 02 15 001 05 0000 150</t>
  </si>
  <si>
    <t>2 02 15 002 05 0000 150</t>
  </si>
  <si>
    <t>2 02 19 999 05 0000 150</t>
  </si>
  <si>
    <t>от 29 октября 2024 года № 10/1507</t>
  </si>
</sst>
</file>

<file path=xl/styles.xml><?xml version="1.0" encoding="utf-8"?>
<styleSheet xmlns="http://schemas.openxmlformats.org/spreadsheetml/2006/main">
  <numFmts count="6">
    <numFmt numFmtId="164" formatCode="_-* #,##0.00_-;\-* #,##0.00_-;_-* &quot;-&quot;??_-;_-@_-"/>
    <numFmt numFmtId="165" formatCode="#,##0.0"/>
    <numFmt numFmtId="166" formatCode="?"/>
    <numFmt numFmtId="167" formatCode="_-* #,##0.00_р_._-;\-* #,##0.00_р_._-;_-* &quot;-&quot;??_р_._-;_-@_-"/>
    <numFmt numFmtId="168" formatCode="_-* #,##0.0\ _₽_-;\-* #,##0.0\ _₽_-;_-* &quot;-&quot;?\ _₽_-;_-@_-"/>
    <numFmt numFmtId="169" formatCode="0.0"/>
  </numFmts>
  <fonts count="16">
    <font>
      <sz val="11"/>
      <name val="Calibri"/>
      <family val="2"/>
      <scheme val="minor"/>
    </font>
    <font>
      <sz val="10"/>
      <color rgb="FF000000"/>
      <name val="Arial"/>
      <family val="2"/>
      <charset val="204"/>
    </font>
    <font>
      <b/>
      <sz val="10"/>
      <color rgb="FF000000"/>
      <name val="Arial"/>
      <family val="2"/>
      <charset val="204"/>
    </font>
    <font>
      <sz val="10"/>
      <color rgb="FF000000"/>
      <name val="Arial Cyr"/>
    </font>
    <font>
      <sz val="10"/>
      <color rgb="FF000000"/>
      <name val="Arial"/>
      <family val="2"/>
      <charset val="204"/>
    </font>
    <font>
      <b/>
      <sz val="11"/>
      <color rgb="FF000000"/>
      <name val="Arial"/>
      <family val="2"/>
      <charset val="204"/>
    </font>
    <font>
      <sz val="11"/>
      <name val="Calibri"/>
      <family val="2"/>
      <scheme val="minor"/>
    </font>
    <font>
      <b/>
      <sz val="10"/>
      <name val="Times New Roman"/>
      <family val="1"/>
      <charset val="204"/>
    </font>
    <font>
      <sz val="8.5"/>
      <name val="MS Sans Serif"/>
      <family val="2"/>
      <charset val="204"/>
    </font>
    <font>
      <sz val="10"/>
      <name val="Times New Roman"/>
      <family val="1"/>
      <charset val="204"/>
    </font>
    <font>
      <b/>
      <sz val="12"/>
      <name val="Times New Roman"/>
      <family val="1"/>
      <charset val="204"/>
    </font>
    <font>
      <sz val="10"/>
      <color rgb="FF000000"/>
      <name val="Times New Roman"/>
      <family val="1"/>
      <charset val="204"/>
    </font>
    <font>
      <sz val="10"/>
      <color rgb="FF000000"/>
      <name val="Arial"/>
      <family val="2"/>
      <charset val="204"/>
    </font>
    <font>
      <sz val="10"/>
      <name val="Arial"/>
      <family val="2"/>
      <charset val="204"/>
    </font>
    <font>
      <sz val="11"/>
      <color rgb="FFFF0000"/>
      <name val="Calibri"/>
      <family val="2"/>
      <scheme val="minor"/>
    </font>
    <font>
      <b/>
      <sz val="10"/>
      <color rgb="FF000000"/>
      <name val="Times New Roman"/>
      <family val="1"/>
      <charset val="204"/>
    </font>
  </fonts>
  <fills count="5">
    <fill>
      <patternFill patternType="none"/>
    </fill>
    <fill>
      <patternFill patternType="gray125"/>
    </fill>
    <fill>
      <patternFill patternType="solid">
        <fgColor rgb="FFF1F5F9"/>
      </patternFill>
    </fill>
    <fill>
      <patternFill patternType="solid">
        <fgColor rgb="FFFFD5AB"/>
      </patternFill>
    </fill>
    <fill>
      <patternFill patternType="solid">
        <fgColor theme="0"/>
        <bgColor indexed="64"/>
      </patternFill>
    </fill>
  </fills>
  <borders count="13">
    <border>
      <left/>
      <right/>
      <top/>
      <bottom/>
      <diagonal/>
    </border>
    <border>
      <left/>
      <right/>
      <top/>
      <bottom/>
      <diagonal/>
    </border>
    <border>
      <left style="thin">
        <color rgb="FFD9D9D9"/>
      </left>
      <right style="thin">
        <color rgb="FFD9D9D9"/>
      </right>
      <top style="thin">
        <color rgb="FFD9D9D9"/>
      </top>
      <bottom style="thin">
        <color rgb="FFA6A6A6"/>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6">
    <xf numFmtId="0" fontId="0" fillId="0" borderId="0"/>
    <xf numFmtId="0" fontId="1" fillId="0" borderId="1">
      <alignment horizontal="right" vertical="top" wrapText="1"/>
    </xf>
    <xf numFmtId="49" fontId="2" fillId="0" borderId="2">
      <alignment horizontal="center" vertical="center" wrapText="1"/>
    </xf>
    <xf numFmtId="49" fontId="2" fillId="2" borderId="3">
      <alignment horizontal="center" vertical="top" shrinkToFit="1"/>
    </xf>
    <xf numFmtId="0" fontId="2" fillId="2" borderId="4">
      <alignment horizontal="left" vertical="top" wrapText="1"/>
    </xf>
    <xf numFmtId="49" fontId="2" fillId="2" borderId="4">
      <alignment horizontal="center" vertical="top" shrinkToFit="1"/>
    </xf>
    <xf numFmtId="165" fontId="2" fillId="2" borderId="5">
      <alignment horizontal="right" vertical="top" shrinkToFit="1"/>
    </xf>
    <xf numFmtId="49" fontId="3" fillId="0" borderId="3">
      <alignment horizontal="center" vertical="top" shrinkToFit="1"/>
    </xf>
    <xf numFmtId="0" fontId="1" fillId="0" borderId="4">
      <alignment horizontal="left" vertical="top" wrapText="1"/>
    </xf>
    <xf numFmtId="49" fontId="1" fillId="0" borderId="4">
      <alignment horizontal="center" vertical="top" shrinkToFit="1"/>
    </xf>
    <xf numFmtId="165" fontId="4" fillId="0" borderId="5">
      <alignment horizontal="right" vertical="top" shrinkToFit="1"/>
    </xf>
    <xf numFmtId="0" fontId="5" fillId="3" borderId="6"/>
    <xf numFmtId="165" fontId="5" fillId="3" borderId="7">
      <alignment horizontal="right" shrinkToFit="1"/>
    </xf>
    <xf numFmtId="0" fontId="1" fillId="0" borderId="8"/>
    <xf numFmtId="0" fontId="1" fillId="0" borderId="1">
      <alignment horizontal="left" vertical="top" wrapText="1"/>
    </xf>
    <xf numFmtId="0" fontId="6" fillId="0" borderId="0"/>
    <xf numFmtId="0" fontId="6" fillId="0" borderId="0"/>
    <xf numFmtId="0" fontId="6" fillId="0" borderId="0"/>
    <xf numFmtId="0" fontId="1" fillId="0" borderId="1"/>
    <xf numFmtId="0" fontId="1" fillId="0" borderId="1"/>
    <xf numFmtId="4" fontId="5" fillId="3" borderId="7">
      <alignment horizontal="right" shrinkToFit="1"/>
    </xf>
    <xf numFmtId="4" fontId="2" fillId="2" borderId="5">
      <alignment horizontal="right" vertical="top" shrinkToFit="1"/>
    </xf>
    <xf numFmtId="4" fontId="4" fillId="0" borderId="5">
      <alignment horizontal="right" vertical="top" shrinkToFit="1"/>
    </xf>
    <xf numFmtId="164" fontId="6" fillId="0" borderId="0" applyFont="0" applyFill="0" applyBorder="0" applyAlignment="0" applyProtection="0"/>
    <xf numFmtId="0" fontId="12" fillId="0" borderId="4">
      <alignment horizontal="left" vertical="top" wrapText="1"/>
    </xf>
    <xf numFmtId="0" fontId="12" fillId="0" borderId="4">
      <alignment horizontal="left" vertical="top" wrapText="1"/>
    </xf>
    <xf numFmtId="0" fontId="12" fillId="0" borderId="4">
      <alignment horizontal="left" vertical="top" wrapText="1"/>
    </xf>
    <xf numFmtId="4" fontId="1" fillId="0" borderId="5">
      <alignment horizontal="right" vertical="top" shrinkToFit="1"/>
    </xf>
    <xf numFmtId="4" fontId="1" fillId="0" borderId="5">
      <alignment horizontal="right" vertical="top" shrinkToFit="1"/>
    </xf>
    <xf numFmtId="4" fontId="12" fillId="0" borderId="5">
      <alignment horizontal="right" vertical="top" shrinkToFit="1"/>
    </xf>
    <xf numFmtId="49" fontId="3" fillId="0" borderId="3">
      <alignment horizontal="center" vertical="top" shrinkToFit="1"/>
    </xf>
    <xf numFmtId="49" fontId="12" fillId="0" borderId="4">
      <alignment horizontal="center" vertical="top" shrinkToFit="1"/>
    </xf>
    <xf numFmtId="49" fontId="12" fillId="0" borderId="4">
      <alignment horizontal="center" vertical="top" shrinkToFit="1"/>
    </xf>
    <xf numFmtId="0" fontId="12" fillId="0" borderId="4">
      <alignment horizontal="left" vertical="top" wrapText="1"/>
    </xf>
    <xf numFmtId="0" fontId="13" fillId="0" borderId="1"/>
    <xf numFmtId="167" fontId="13" fillId="0" borderId="1" applyFont="0" applyFill="0" applyBorder="0" applyAlignment="0" applyProtection="0"/>
  </cellStyleXfs>
  <cellXfs count="62">
    <xf numFmtId="0" fontId="0" fillId="0" borderId="0" xfId="0"/>
    <xf numFmtId="0" fontId="0" fillId="0" borderId="0" xfId="0" applyProtection="1">
      <protection locked="0"/>
    </xf>
    <xf numFmtId="0" fontId="8" fillId="0" borderId="1" xfId="0" applyFont="1" applyBorder="1" applyAlignment="1">
      <alignment wrapText="1"/>
    </xf>
    <xf numFmtId="0" fontId="11" fillId="0" borderId="10" xfId="1" applyFont="1" applyBorder="1" applyAlignment="1">
      <alignment vertical="top" wrapText="1"/>
    </xf>
    <xf numFmtId="0" fontId="9" fillId="0" borderId="0" xfId="0" applyFont="1" applyProtection="1">
      <protection locked="0"/>
    </xf>
    <xf numFmtId="165" fontId="0" fillId="0" borderId="0" xfId="0" applyNumberFormat="1" applyProtection="1">
      <protection locked="0"/>
    </xf>
    <xf numFmtId="4" fontId="0" fillId="0" borderId="0" xfId="0" applyNumberFormat="1" applyProtection="1">
      <protection locked="0"/>
    </xf>
    <xf numFmtId="168" fontId="0" fillId="0" borderId="0" xfId="0" applyNumberFormat="1" applyProtection="1">
      <protection locked="0"/>
    </xf>
    <xf numFmtId="0" fontId="0" fillId="4" borderId="0" xfId="0" applyFill="1" applyProtection="1">
      <protection locked="0"/>
    </xf>
    <xf numFmtId="0" fontId="14" fillId="0" borderId="0" xfId="0" applyFont="1" applyProtection="1">
      <protection locked="0"/>
    </xf>
    <xf numFmtId="0" fontId="0" fillId="0" borderId="1" xfId="0" applyBorder="1" applyProtection="1">
      <protection locked="0"/>
    </xf>
    <xf numFmtId="165" fontId="0" fillId="0" borderId="1" xfId="0" applyNumberFormat="1" applyBorder="1" applyProtection="1">
      <protection locked="0"/>
    </xf>
    <xf numFmtId="0" fontId="11" fillId="4" borderId="1" xfId="13" applyFont="1" applyFill="1" applyBorder="1"/>
    <xf numFmtId="168" fontId="0" fillId="4" borderId="0" xfId="0" applyNumberFormat="1" applyFill="1" applyProtection="1">
      <protection locked="0"/>
    </xf>
    <xf numFmtId="165" fontId="0" fillId="4" borderId="0" xfId="0" applyNumberFormat="1" applyFill="1" applyProtection="1">
      <protection locked="0"/>
    </xf>
    <xf numFmtId="49" fontId="9" fillId="4" borderId="9" xfId="0" applyNumberFormat="1" applyFont="1" applyFill="1" applyBorder="1" applyAlignment="1">
      <alignment horizontal="center" vertical="top" wrapText="1"/>
    </xf>
    <xf numFmtId="49" fontId="9" fillId="4" borderId="9" xfId="0" applyNumberFormat="1" applyFont="1" applyFill="1" applyBorder="1" applyAlignment="1">
      <alignment horizontal="left" vertical="center" wrapText="1"/>
    </xf>
    <xf numFmtId="0" fontId="14" fillId="4" borderId="0" xfId="0" applyFont="1" applyFill="1" applyProtection="1">
      <protection locked="0"/>
    </xf>
    <xf numFmtId="49" fontId="7" fillId="4" borderId="9" xfId="0" applyNumberFormat="1" applyFont="1" applyFill="1" applyBorder="1" applyAlignment="1">
      <alignment horizontal="center" vertical="center" wrapText="1"/>
    </xf>
    <xf numFmtId="164" fontId="11" fillId="4" borderId="1" xfId="23" applyFont="1" applyFill="1" applyBorder="1" applyProtection="1"/>
    <xf numFmtId="166" fontId="9" fillId="4" borderId="9" xfId="0" applyNumberFormat="1" applyFont="1" applyFill="1" applyBorder="1" applyAlignment="1">
      <alignment horizontal="left" vertical="center" wrapText="1"/>
    </xf>
    <xf numFmtId="0" fontId="9" fillId="4" borderId="9" xfId="25" quotePrefix="1" applyFont="1" applyFill="1" applyBorder="1">
      <alignment horizontal="left" vertical="top" wrapText="1"/>
    </xf>
    <xf numFmtId="0" fontId="9" fillId="4" borderId="9" xfId="26" applyFont="1" applyFill="1" applyBorder="1">
      <alignment horizontal="left" vertical="top" wrapText="1"/>
    </xf>
    <xf numFmtId="0" fontId="9" fillId="4" borderId="9" xfId="8" quotePrefix="1" applyFont="1" applyFill="1" applyBorder="1">
      <alignment horizontal="left" vertical="top" wrapText="1"/>
    </xf>
    <xf numFmtId="49" fontId="9" fillId="4" borderId="9" xfId="0" applyNumberFormat="1" applyFont="1" applyFill="1" applyBorder="1" applyAlignment="1">
      <alignment horizontal="center" vertical="center" wrapText="1"/>
    </xf>
    <xf numFmtId="0" fontId="9" fillId="4" borderId="9" xfId="33" applyFont="1" applyFill="1" applyBorder="1">
      <alignment horizontal="left" vertical="top" wrapText="1"/>
    </xf>
    <xf numFmtId="0" fontId="9" fillId="4" borderId="9" xfId="24" quotePrefix="1" applyFont="1" applyFill="1" applyBorder="1">
      <alignment horizontal="left" vertical="top" wrapText="1"/>
    </xf>
    <xf numFmtId="49" fontId="9" fillId="4" borderId="9" xfId="31" applyFont="1" applyFill="1" applyBorder="1">
      <alignment horizontal="center" vertical="top" shrinkToFit="1"/>
    </xf>
    <xf numFmtId="0" fontId="11" fillId="4" borderId="9" xfId="33" applyFont="1" applyFill="1" applyBorder="1">
      <alignment horizontal="left" vertical="top" wrapText="1"/>
    </xf>
    <xf numFmtId="49" fontId="9" fillId="4" borderId="9" xfId="32" applyFont="1" applyFill="1" applyBorder="1" applyAlignment="1">
      <alignment horizontal="center" vertical="center" shrinkToFit="1"/>
    </xf>
    <xf numFmtId="0" fontId="7" fillId="4" borderId="9" xfId="11" applyFont="1" applyFill="1" applyBorder="1"/>
    <xf numFmtId="0" fontId="11" fillId="0" borderId="9" xfId="33" applyFont="1" applyBorder="1">
      <alignment horizontal="left" vertical="top" wrapText="1"/>
    </xf>
    <xf numFmtId="49" fontId="11" fillId="0" borderId="9" xfId="32" applyFont="1" applyBorder="1">
      <alignment horizontal="center" vertical="top" shrinkToFit="1"/>
    </xf>
    <xf numFmtId="165" fontId="7" fillId="4" borderId="9" xfId="10" applyFont="1" applyFill="1" applyBorder="1" applyAlignment="1">
      <alignment horizontal="center" vertical="center" shrinkToFit="1"/>
    </xf>
    <xf numFmtId="165" fontId="9" fillId="4" borderId="9" xfId="10" applyFont="1" applyFill="1" applyBorder="1" applyAlignment="1">
      <alignment horizontal="center" vertical="center" shrinkToFit="1"/>
    </xf>
    <xf numFmtId="165" fontId="7" fillId="4" borderId="9" xfId="6" applyFont="1" applyFill="1" applyBorder="1" applyAlignment="1">
      <alignment horizontal="center" vertical="center" shrinkToFit="1"/>
    </xf>
    <xf numFmtId="165" fontId="9" fillId="4" borderId="9" xfId="29" applyNumberFormat="1" applyFont="1" applyFill="1" applyBorder="1" applyAlignment="1">
      <alignment horizontal="center" vertical="center" shrinkToFit="1"/>
    </xf>
    <xf numFmtId="165" fontId="9" fillId="4" borderId="9" xfId="28" applyNumberFormat="1" applyFont="1" applyFill="1" applyBorder="1" applyAlignment="1">
      <alignment horizontal="center" vertical="center" shrinkToFit="1"/>
    </xf>
    <xf numFmtId="165" fontId="9" fillId="4" borderId="9" xfId="27" applyNumberFormat="1" applyFont="1" applyFill="1" applyBorder="1" applyAlignment="1">
      <alignment horizontal="center" vertical="center" shrinkToFit="1"/>
    </xf>
    <xf numFmtId="0" fontId="7" fillId="4" borderId="9" xfId="23" applyNumberFormat="1" applyFont="1" applyFill="1" applyBorder="1" applyAlignment="1">
      <alignment horizontal="center" vertical="center"/>
    </xf>
    <xf numFmtId="0" fontId="9" fillId="4" borderId="9" xfId="23" applyNumberFormat="1" applyFont="1" applyFill="1" applyBorder="1" applyAlignment="1">
      <alignment horizontal="center" vertical="center"/>
    </xf>
    <xf numFmtId="165" fontId="9" fillId="4" borderId="9" xfId="6" applyFont="1" applyFill="1" applyBorder="1" applyAlignment="1">
      <alignment horizontal="center" vertical="center" shrinkToFit="1"/>
    </xf>
    <xf numFmtId="169" fontId="9" fillId="4" borderId="9" xfId="23" applyNumberFormat="1" applyFont="1" applyFill="1" applyBorder="1" applyAlignment="1">
      <alignment horizontal="center" vertical="center"/>
    </xf>
    <xf numFmtId="165" fontId="7" fillId="4" borderId="9" xfId="12" applyFont="1" applyFill="1" applyBorder="1" applyAlignment="1">
      <alignment horizontal="center" vertical="center" shrinkToFit="1"/>
    </xf>
    <xf numFmtId="169" fontId="7" fillId="4" borderId="9" xfId="23" applyNumberFormat="1" applyFont="1" applyFill="1" applyBorder="1" applyAlignment="1">
      <alignment horizontal="center" vertical="center"/>
    </xf>
    <xf numFmtId="0" fontId="11" fillId="4" borderId="9" xfId="26" applyFont="1" applyFill="1" applyBorder="1">
      <alignment horizontal="left" vertical="top" wrapText="1"/>
    </xf>
    <xf numFmtId="49" fontId="11" fillId="4" borderId="9" xfId="8" applyNumberFormat="1" applyFont="1" applyFill="1" applyBorder="1" applyAlignment="1" applyProtection="1">
      <alignment horizontal="center" vertical="top" shrinkToFit="1"/>
    </xf>
    <xf numFmtId="0" fontId="11" fillId="4" borderId="9" xfId="9" applyNumberFormat="1" applyFont="1" applyFill="1" applyBorder="1" applyAlignment="1" applyProtection="1">
      <alignment horizontal="left" vertical="top" wrapText="1"/>
    </xf>
    <xf numFmtId="165" fontId="11" fillId="4" borderId="9" xfId="10" applyNumberFormat="1" applyFont="1" applyFill="1" applyBorder="1" applyAlignment="1" applyProtection="1">
      <alignment horizontal="center" vertical="center" shrinkToFit="1"/>
    </xf>
    <xf numFmtId="165" fontId="15" fillId="4" borderId="9" xfId="6" applyNumberFormat="1" applyFont="1" applyFill="1" applyBorder="1" applyAlignment="1" applyProtection="1">
      <alignment horizontal="center" vertical="center" shrinkToFit="1"/>
    </xf>
    <xf numFmtId="0" fontId="9" fillId="0" borderId="1" xfId="0" applyFont="1" applyBorder="1" applyAlignment="1">
      <alignment horizontal="right" wrapText="1"/>
    </xf>
    <xf numFmtId="49" fontId="7" fillId="4" borderId="9" xfId="0" applyNumberFormat="1" applyFont="1" applyFill="1" applyBorder="1" applyAlignment="1">
      <alignment horizontal="center" vertical="center" wrapText="1"/>
    </xf>
    <xf numFmtId="0" fontId="10" fillId="0" borderId="1" xfId="0" applyFont="1" applyBorder="1" applyAlignment="1">
      <alignment horizontal="center" wrapText="1"/>
    </xf>
    <xf numFmtId="0" fontId="11" fillId="4" borderId="1" xfId="14" applyFont="1" applyFill="1">
      <alignment horizontal="left" vertical="top" wrapText="1"/>
    </xf>
    <xf numFmtId="0" fontId="7" fillId="4" borderId="9" xfId="4" applyFont="1" applyFill="1" applyBorder="1" applyAlignment="1">
      <alignment horizontal="center" vertical="top" wrapText="1"/>
    </xf>
    <xf numFmtId="0" fontId="15" fillId="4" borderId="9" xfId="21" applyNumberFormat="1" applyFont="1" applyFill="1" applyBorder="1" applyAlignment="1">
      <alignment horizontal="center" vertical="top" wrapText="1"/>
    </xf>
    <xf numFmtId="4" fontId="15" fillId="2" borderId="11" xfId="21" applyFont="1" applyBorder="1" applyAlignment="1">
      <alignment horizontal="center" vertical="top" wrapText="1"/>
    </xf>
    <xf numFmtId="4" fontId="15" fillId="2" borderId="12" xfId="21" applyFont="1" applyBorder="1" applyAlignment="1">
      <alignment horizontal="center" vertical="top" wrapText="1"/>
    </xf>
    <xf numFmtId="0" fontId="15" fillId="4" borderId="11" xfId="21" applyNumberFormat="1" applyFont="1" applyFill="1" applyBorder="1" applyAlignment="1">
      <alignment horizontal="center" vertical="center" wrapText="1"/>
    </xf>
    <xf numFmtId="0" fontId="15" fillId="4" borderId="12" xfId="21" applyNumberFormat="1" applyFont="1" applyFill="1" applyBorder="1" applyAlignment="1">
      <alignment horizontal="center" vertical="center" wrapText="1"/>
    </xf>
    <xf numFmtId="49" fontId="15" fillId="4" borderId="11" xfId="4" applyNumberFormat="1" applyFont="1" applyFill="1" applyBorder="1" applyAlignment="1" applyProtection="1">
      <alignment horizontal="center" vertical="top" shrinkToFit="1"/>
    </xf>
    <xf numFmtId="49" fontId="15" fillId="4" borderId="12" xfId="4" applyNumberFormat="1" applyFont="1" applyFill="1" applyBorder="1" applyAlignment="1" applyProtection="1">
      <alignment horizontal="center" vertical="top" shrinkToFit="1"/>
    </xf>
  </cellXfs>
  <cellStyles count="36">
    <cellStyle name="br" xfId="17"/>
    <cellStyle name="col" xfId="16"/>
    <cellStyle name="ex58" xfId="20"/>
    <cellStyle name="ex59" xfId="3"/>
    <cellStyle name="ex60" xfId="4"/>
    <cellStyle name="ex61" xfId="5"/>
    <cellStyle name="ex62" xfId="21"/>
    <cellStyle name="ex63" xfId="7"/>
    <cellStyle name="ex64" xfId="8"/>
    <cellStyle name="ex65" xfId="9"/>
    <cellStyle name="ex66" xfId="22"/>
    <cellStyle name="ex73" xfId="25"/>
    <cellStyle name="ex77" xfId="26"/>
    <cellStyle name="ex79" xfId="27"/>
    <cellStyle name="ex81" xfId="32"/>
    <cellStyle name="ex82" xfId="33"/>
    <cellStyle name="ex84" xfId="28"/>
    <cellStyle name="ex85" xfId="30"/>
    <cellStyle name="ex86" xfId="31"/>
    <cellStyle name="ex87" xfId="24"/>
    <cellStyle name="ex89" xfId="29"/>
    <cellStyle name="st57" xfId="1"/>
    <cellStyle name="st67" xfId="12"/>
    <cellStyle name="st68" xfId="6"/>
    <cellStyle name="st69" xfId="10"/>
    <cellStyle name="style0" xfId="18"/>
    <cellStyle name="td" xfId="19"/>
    <cellStyle name="tr" xfId="15"/>
    <cellStyle name="xl_bot_header" xfId="2"/>
    <cellStyle name="xl_footer" xfId="14"/>
    <cellStyle name="xl_total_bot" xfId="13"/>
    <cellStyle name="xl_total_center" xfId="11"/>
    <cellStyle name="Обычный" xfId="0" builtinId="0"/>
    <cellStyle name="Обычный 2" xfId="34"/>
    <cellStyle name="Финансовый" xfId="23" builtinId="3"/>
    <cellStyle name="Финансовый 2" xfId="3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132"/>
  <sheetViews>
    <sheetView showGridLines="0" tabSelected="1" view="pageBreakPreview" zoomScale="102" zoomScaleSheetLayoutView="102" workbookViewId="0">
      <pane ySplit="8" topLeftCell="A108" activePane="bottomLeft" state="frozen"/>
      <selection pane="bottomLeft" activeCell="A93" sqref="A93:XFD95"/>
    </sheetView>
  </sheetViews>
  <sheetFormatPr defaultColWidth="9.140625" defaultRowHeight="15"/>
  <cols>
    <col min="1" max="1" width="21.5703125" style="1" customWidth="1"/>
    <col min="2" max="2" width="77.140625" style="1" customWidth="1"/>
    <col min="3" max="3" width="15.28515625" style="1" customWidth="1"/>
    <col min="4" max="4" width="1.140625" style="1" customWidth="1"/>
    <col min="5" max="5" width="14.42578125" style="1" customWidth="1"/>
    <col min="6" max="16384" width="9.140625" style="1"/>
  </cols>
  <sheetData>
    <row r="1" spans="1:5" ht="16.149999999999999" customHeight="1">
      <c r="A1" s="2"/>
      <c r="B1" s="50" t="s">
        <v>99</v>
      </c>
      <c r="C1" s="50"/>
    </row>
    <row r="2" spans="1:5" ht="14.45" customHeight="1">
      <c r="A2" s="2"/>
      <c r="B2" s="50" t="s">
        <v>98</v>
      </c>
      <c r="C2" s="50"/>
    </row>
    <row r="3" spans="1:5" ht="14.45" customHeight="1">
      <c r="A3" s="2"/>
      <c r="B3" s="50" t="s">
        <v>97</v>
      </c>
      <c r="C3" s="50"/>
    </row>
    <row r="4" spans="1:5" ht="14.45" customHeight="1">
      <c r="A4" s="2"/>
      <c r="B4" s="50" t="s">
        <v>184</v>
      </c>
      <c r="C4" s="50"/>
    </row>
    <row r="5" spans="1:5" ht="34.5" customHeight="1">
      <c r="A5" s="52" t="s">
        <v>125</v>
      </c>
      <c r="B5" s="52"/>
      <c r="C5" s="52"/>
      <c r="D5" s="9"/>
    </row>
    <row r="6" spans="1:5" ht="15.2" customHeight="1">
      <c r="A6" s="3"/>
      <c r="B6" s="3"/>
      <c r="C6" s="3" t="s">
        <v>96</v>
      </c>
      <c r="D6" s="8"/>
    </row>
    <row r="7" spans="1:5" ht="25.5">
      <c r="A7" s="51" t="s">
        <v>22</v>
      </c>
      <c r="B7" s="51"/>
      <c r="C7" s="18" t="s">
        <v>23</v>
      </c>
      <c r="D7" s="10"/>
    </row>
    <row r="8" spans="1:5">
      <c r="A8" s="51" t="s">
        <v>0</v>
      </c>
      <c r="B8" s="51"/>
      <c r="C8" s="18" t="s">
        <v>1</v>
      </c>
      <c r="D8" s="10"/>
    </row>
    <row r="9" spans="1:5">
      <c r="A9" s="54" t="s">
        <v>16</v>
      </c>
      <c r="B9" s="54"/>
      <c r="C9" s="35">
        <f>C10+C11+C12</f>
        <v>1327.8</v>
      </c>
      <c r="D9" s="11"/>
    </row>
    <row r="10" spans="1:5">
      <c r="A10" s="15" t="s">
        <v>81</v>
      </c>
      <c r="B10" s="16" t="s">
        <v>25</v>
      </c>
      <c r="C10" s="34">
        <v>81.3</v>
      </c>
    </row>
    <row r="11" spans="1:5">
      <c r="A11" s="15" t="s">
        <v>26</v>
      </c>
      <c r="B11" s="16" t="s">
        <v>27</v>
      </c>
      <c r="C11" s="34">
        <v>1214</v>
      </c>
    </row>
    <row r="12" spans="1:5">
      <c r="A12" s="15" t="s">
        <v>28</v>
      </c>
      <c r="B12" s="16" t="s">
        <v>29</v>
      </c>
      <c r="C12" s="34">
        <v>32.5</v>
      </c>
    </row>
    <row r="13" spans="1:5" ht="26.45" customHeight="1">
      <c r="A13" s="56" t="s">
        <v>107</v>
      </c>
      <c r="B13" s="57"/>
      <c r="C13" s="33">
        <f>C14</f>
        <v>0.6</v>
      </c>
    </row>
    <row r="14" spans="1:5" ht="38.25">
      <c r="A14" s="32" t="s">
        <v>106</v>
      </c>
      <c r="B14" s="31" t="s">
        <v>31</v>
      </c>
      <c r="C14" s="34">
        <v>0.6</v>
      </c>
    </row>
    <row r="15" spans="1:5">
      <c r="A15" s="54" t="s">
        <v>17</v>
      </c>
      <c r="B15" s="54"/>
      <c r="C15" s="35">
        <f>C16+C17+C18+C19+C20+C27+C28+C29+C30+C31+C32+C21+C23+C24+C25+C26+C22+C33</f>
        <v>375967.6999999999</v>
      </c>
      <c r="D15" s="7"/>
      <c r="E15" s="7"/>
    </row>
    <row r="16" spans="1:5" ht="57" customHeight="1">
      <c r="A16" s="15" t="s">
        <v>44</v>
      </c>
      <c r="B16" s="16" t="s">
        <v>45</v>
      </c>
      <c r="C16" s="34">
        <v>255117.6</v>
      </c>
      <c r="D16" s="5"/>
      <c r="E16" s="5"/>
    </row>
    <row r="17" spans="1:6" ht="63.75">
      <c r="A17" s="15" t="s">
        <v>36</v>
      </c>
      <c r="B17" s="20" t="s">
        <v>37</v>
      </c>
      <c r="C17" s="34">
        <v>1276.3</v>
      </c>
    </row>
    <row r="18" spans="1:6" ht="25.5">
      <c r="A18" s="15" t="s">
        <v>38</v>
      </c>
      <c r="B18" s="16" t="s">
        <v>39</v>
      </c>
      <c r="C18" s="34">
        <v>5885.2</v>
      </c>
    </row>
    <row r="19" spans="1:6" ht="51">
      <c r="A19" s="15" t="s">
        <v>40</v>
      </c>
      <c r="B19" s="20" t="s">
        <v>41</v>
      </c>
      <c r="C19" s="34">
        <v>80.5</v>
      </c>
    </row>
    <row r="20" spans="1:6" ht="51">
      <c r="A20" s="15" t="s">
        <v>42</v>
      </c>
      <c r="B20" s="21" t="s">
        <v>43</v>
      </c>
      <c r="C20" s="34">
        <v>1455.5</v>
      </c>
      <c r="D20" s="5"/>
    </row>
    <row r="21" spans="1:6" ht="25.5">
      <c r="A21" s="15" t="s">
        <v>90</v>
      </c>
      <c r="B21" s="22" t="s">
        <v>91</v>
      </c>
      <c r="C21" s="34">
        <v>4441.1000000000004</v>
      </c>
      <c r="D21" s="5"/>
    </row>
    <row r="22" spans="1:6" ht="25.5">
      <c r="A22" s="15" t="s">
        <v>92</v>
      </c>
      <c r="B22" s="45" t="s">
        <v>93</v>
      </c>
      <c r="C22" s="34">
        <v>9185.2999999999993</v>
      </c>
      <c r="D22" s="5"/>
    </row>
    <row r="23" spans="1:6" ht="63" customHeight="1">
      <c r="A23" s="15" t="s">
        <v>32</v>
      </c>
      <c r="B23" s="23" t="s">
        <v>2</v>
      </c>
      <c r="C23" s="34">
        <v>9550.4</v>
      </c>
      <c r="D23" s="14"/>
    </row>
    <row r="24" spans="1:6" ht="76.5">
      <c r="A24" s="15" t="s">
        <v>33</v>
      </c>
      <c r="B24" s="23" t="s">
        <v>3</v>
      </c>
      <c r="C24" s="34">
        <v>54.6</v>
      </c>
      <c r="D24" s="14"/>
      <c r="E24" s="5"/>
    </row>
    <row r="25" spans="1:6" ht="63.75">
      <c r="A25" s="15" t="s">
        <v>34</v>
      </c>
      <c r="B25" s="23" t="s">
        <v>4</v>
      </c>
      <c r="C25" s="34">
        <v>10032.700000000001</v>
      </c>
      <c r="D25" s="5"/>
    </row>
    <row r="26" spans="1:6" ht="63.75">
      <c r="A26" s="15" t="s">
        <v>35</v>
      </c>
      <c r="B26" s="23" t="s">
        <v>5</v>
      </c>
      <c r="C26" s="34">
        <v>-1232.7</v>
      </c>
      <c r="D26" s="5"/>
    </row>
    <row r="27" spans="1:6" ht="25.5">
      <c r="A27" s="24" t="s">
        <v>46</v>
      </c>
      <c r="B27" s="16" t="s">
        <v>47</v>
      </c>
      <c r="C27" s="36">
        <v>36177.1</v>
      </c>
      <c r="D27" s="5"/>
      <c r="E27" s="6"/>
      <c r="F27" s="6"/>
    </row>
    <row r="28" spans="1:6" ht="38.25">
      <c r="A28" s="24" t="s">
        <v>48</v>
      </c>
      <c r="B28" s="16" t="s">
        <v>49</v>
      </c>
      <c r="C28" s="37">
        <v>21538</v>
      </c>
    </row>
    <row r="29" spans="1:6">
      <c r="A29" s="24" t="s">
        <v>50</v>
      </c>
      <c r="B29" s="16" t="s">
        <v>51</v>
      </c>
      <c r="C29" s="37">
        <v>44.2</v>
      </c>
      <c r="D29" s="5"/>
    </row>
    <row r="30" spans="1:6">
      <c r="A30" s="24" t="s">
        <v>52</v>
      </c>
      <c r="B30" s="16" t="s">
        <v>53</v>
      </c>
      <c r="C30" s="37">
        <v>14916</v>
      </c>
      <c r="D30" s="14"/>
    </row>
    <row r="31" spans="1:6" ht="25.5">
      <c r="A31" s="24" t="s">
        <v>54</v>
      </c>
      <c r="B31" s="16" t="s">
        <v>55</v>
      </c>
      <c r="C31" s="38">
        <v>3623.6</v>
      </c>
      <c r="D31" s="8"/>
    </row>
    <row r="32" spans="1:6" ht="25.5">
      <c r="A32" s="24" t="s">
        <v>56</v>
      </c>
      <c r="B32" s="16" t="s">
        <v>57</v>
      </c>
      <c r="C32" s="38">
        <v>3819</v>
      </c>
      <c r="D32" s="8"/>
    </row>
    <row r="33" spans="1:5" ht="38.25">
      <c r="A33" s="24" t="s">
        <v>108</v>
      </c>
      <c r="B33" s="28" t="s">
        <v>109</v>
      </c>
      <c r="C33" s="38">
        <v>3.3</v>
      </c>
      <c r="D33" s="8"/>
    </row>
    <row r="34" spans="1:5">
      <c r="A34" s="54" t="s">
        <v>94</v>
      </c>
      <c r="B34" s="54"/>
      <c r="C34" s="39">
        <f>C35</f>
        <v>1.5</v>
      </c>
      <c r="D34" s="17"/>
    </row>
    <row r="35" spans="1:5" ht="38.25">
      <c r="A35" s="15" t="s">
        <v>30</v>
      </c>
      <c r="B35" s="26" t="s">
        <v>31</v>
      </c>
      <c r="C35" s="40">
        <v>1.5</v>
      </c>
      <c r="D35" s="17"/>
    </row>
    <row r="36" spans="1:5">
      <c r="A36" s="54" t="s">
        <v>18</v>
      </c>
      <c r="B36" s="54"/>
      <c r="C36" s="35">
        <f>C37+C38+C39</f>
        <v>463</v>
      </c>
      <c r="D36" s="14"/>
    </row>
    <row r="37" spans="1:5" ht="51">
      <c r="A37" s="15" t="s">
        <v>112</v>
      </c>
      <c r="B37" s="28" t="s">
        <v>113</v>
      </c>
      <c r="C37" s="41">
        <v>0.4</v>
      </c>
      <c r="D37" s="14"/>
    </row>
    <row r="38" spans="1:5" ht="38.25">
      <c r="A38" s="15" t="s">
        <v>30</v>
      </c>
      <c r="B38" s="26" t="s">
        <v>31</v>
      </c>
      <c r="C38" s="36">
        <v>191.5</v>
      </c>
      <c r="D38" s="14"/>
    </row>
    <row r="39" spans="1:5" ht="89.25">
      <c r="A39" s="15" t="s">
        <v>110</v>
      </c>
      <c r="B39" s="45" t="s">
        <v>111</v>
      </c>
      <c r="C39" s="36">
        <v>271.10000000000002</v>
      </c>
      <c r="D39" s="14"/>
    </row>
    <row r="40" spans="1:5">
      <c r="A40" s="54" t="s">
        <v>19</v>
      </c>
      <c r="B40" s="54"/>
      <c r="C40" s="35">
        <f>C41+C45+C42+C43+C44</f>
        <v>44.800000000000004</v>
      </c>
      <c r="D40" s="5"/>
    </row>
    <row r="41" spans="1:5" ht="51">
      <c r="A41" s="24" t="s">
        <v>61</v>
      </c>
      <c r="B41" s="26" t="s">
        <v>62</v>
      </c>
      <c r="C41" s="34">
        <v>3.7</v>
      </c>
    </row>
    <row r="42" spans="1:5" ht="63.75">
      <c r="A42" s="27" t="s">
        <v>63</v>
      </c>
      <c r="B42" s="26" t="s">
        <v>64</v>
      </c>
      <c r="C42" s="34">
        <v>8.9</v>
      </c>
    </row>
    <row r="43" spans="1:5" ht="51">
      <c r="A43" s="27" t="s">
        <v>65</v>
      </c>
      <c r="B43" s="28" t="s">
        <v>67</v>
      </c>
      <c r="C43" s="34">
        <v>5.0999999999999996</v>
      </c>
    </row>
    <row r="44" spans="1:5" ht="51">
      <c r="A44" s="27" t="s">
        <v>126</v>
      </c>
      <c r="B44" s="28" t="s">
        <v>113</v>
      </c>
      <c r="C44" s="34">
        <v>2</v>
      </c>
    </row>
    <row r="45" spans="1:5" ht="51">
      <c r="A45" s="24" t="s">
        <v>58</v>
      </c>
      <c r="B45" s="26" t="s">
        <v>66</v>
      </c>
      <c r="C45" s="34">
        <v>25.1</v>
      </c>
    </row>
    <row r="46" spans="1:5">
      <c r="A46" s="54" t="s">
        <v>127</v>
      </c>
      <c r="B46" s="54"/>
      <c r="C46" s="33">
        <f>C47</f>
        <v>5</v>
      </c>
    </row>
    <row r="47" spans="1:5">
      <c r="A47" s="24" t="s">
        <v>128</v>
      </c>
      <c r="B47" s="45" t="s">
        <v>129</v>
      </c>
      <c r="C47" s="34">
        <v>5</v>
      </c>
    </row>
    <row r="48" spans="1:5">
      <c r="A48" s="54" t="s">
        <v>20</v>
      </c>
      <c r="B48" s="54"/>
      <c r="C48" s="35">
        <f>C49+C51+C59+C58+C50+C52+C55+C56+C53+C54+C57</f>
        <v>1993.8</v>
      </c>
      <c r="D48" s="13"/>
      <c r="E48" s="7"/>
    </row>
    <row r="49" spans="1:5" ht="51">
      <c r="A49" s="27" t="s">
        <v>61</v>
      </c>
      <c r="B49" s="26" t="s">
        <v>62</v>
      </c>
      <c r="C49" s="42">
        <v>75.8</v>
      </c>
      <c r="D49" s="8"/>
    </row>
    <row r="50" spans="1:5" ht="63.75">
      <c r="A50" s="27" t="s">
        <v>63</v>
      </c>
      <c r="B50" s="28" t="s">
        <v>102</v>
      </c>
      <c r="C50" s="42">
        <v>185.7</v>
      </c>
      <c r="D50" s="8"/>
    </row>
    <row r="51" spans="1:5" ht="52.5" customHeight="1">
      <c r="A51" s="27" t="s">
        <v>65</v>
      </c>
      <c r="B51" s="21" t="s">
        <v>67</v>
      </c>
      <c r="C51" s="42">
        <v>31.3</v>
      </c>
      <c r="D51" s="8"/>
    </row>
    <row r="52" spans="1:5" ht="52.5" customHeight="1">
      <c r="A52" s="27" t="s">
        <v>68</v>
      </c>
      <c r="B52" s="28" t="s">
        <v>103</v>
      </c>
      <c r="C52" s="42">
        <v>43.5</v>
      </c>
      <c r="D52" s="8"/>
    </row>
    <row r="53" spans="1:5" ht="48" customHeight="1">
      <c r="A53" s="27" t="s">
        <v>114</v>
      </c>
      <c r="B53" s="28" t="s">
        <v>115</v>
      </c>
      <c r="C53" s="42">
        <v>4</v>
      </c>
      <c r="D53" s="8"/>
    </row>
    <row r="54" spans="1:5" ht="58.15" customHeight="1">
      <c r="A54" s="27" t="s">
        <v>116</v>
      </c>
      <c r="B54" s="28" t="s">
        <v>117</v>
      </c>
      <c r="C54" s="42">
        <v>3</v>
      </c>
      <c r="D54" s="8"/>
    </row>
    <row r="55" spans="1:5" ht="69.599999999999994" customHeight="1">
      <c r="A55" s="27" t="s">
        <v>70</v>
      </c>
      <c r="B55" s="28" t="s">
        <v>69</v>
      </c>
      <c r="C55" s="42">
        <v>12.6</v>
      </c>
      <c r="D55" s="8"/>
    </row>
    <row r="56" spans="1:5" ht="51.75" customHeight="1">
      <c r="A56" s="27" t="s">
        <v>59</v>
      </c>
      <c r="B56" s="28" t="s">
        <v>60</v>
      </c>
      <c r="C56" s="42">
        <v>11.5</v>
      </c>
      <c r="D56" s="8"/>
    </row>
    <row r="57" spans="1:5" ht="54.6" customHeight="1">
      <c r="A57" s="27" t="s">
        <v>112</v>
      </c>
      <c r="B57" s="28" t="s">
        <v>113</v>
      </c>
      <c r="C57" s="42">
        <v>170.7</v>
      </c>
      <c r="D57" s="8"/>
    </row>
    <row r="58" spans="1:5" ht="51">
      <c r="A58" s="27" t="s">
        <v>58</v>
      </c>
      <c r="B58" s="26" t="s">
        <v>66</v>
      </c>
      <c r="C58" s="42">
        <v>1395.7</v>
      </c>
      <c r="D58" s="8"/>
    </row>
    <row r="59" spans="1:5" ht="89.25">
      <c r="A59" s="27" t="s">
        <v>100</v>
      </c>
      <c r="B59" s="45" t="s">
        <v>101</v>
      </c>
      <c r="C59" s="42">
        <v>60</v>
      </c>
    </row>
    <row r="60" spans="1:5">
      <c r="A60" s="60" t="s">
        <v>159</v>
      </c>
      <c r="B60" s="61"/>
      <c r="C60" s="44">
        <f>C61</f>
        <v>360.15</v>
      </c>
    </row>
    <row r="61" spans="1:5" ht="38.25">
      <c r="A61" s="46" t="s">
        <v>131</v>
      </c>
      <c r="B61" s="47" t="s">
        <v>130</v>
      </c>
      <c r="C61" s="48">
        <v>360.15</v>
      </c>
    </row>
    <row r="62" spans="1:5" ht="18.75" customHeight="1">
      <c r="A62" s="54" t="s">
        <v>21</v>
      </c>
      <c r="B62" s="54"/>
      <c r="C62" s="35">
        <f>SUM(C63:C88)</f>
        <v>284720.89100999996</v>
      </c>
      <c r="D62" s="5"/>
    </row>
    <row r="63" spans="1:5" ht="51">
      <c r="A63" s="24" t="s">
        <v>71</v>
      </c>
      <c r="B63" s="20" t="s">
        <v>6</v>
      </c>
      <c r="C63" s="34">
        <v>9247.2000000000007</v>
      </c>
      <c r="D63" s="5"/>
      <c r="E63" s="5"/>
    </row>
    <row r="64" spans="1:5" ht="51">
      <c r="A64" s="24" t="s">
        <v>72</v>
      </c>
      <c r="B64" s="16" t="s">
        <v>7</v>
      </c>
      <c r="C64" s="34">
        <v>28.6</v>
      </c>
    </row>
    <row r="65" spans="1:3" ht="38.25">
      <c r="A65" s="24" t="s">
        <v>73</v>
      </c>
      <c r="B65" s="16" t="s">
        <v>8</v>
      </c>
      <c r="C65" s="34">
        <v>129.80000000000001</v>
      </c>
    </row>
    <row r="66" spans="1:3" ht="25.5">
      <c r="A66" s="24" t="s">
        <v>74</v>
      </c>
      <c r="B66" s="16" t="s">
        <v>9</v>
      </c>
      <c r="C66" s="34">
        <v>9596.9</v>
      </c>
    </row>
    <row r="67" spans="1:3" ht="51">
      <c r="A67" s="24" t="s">
        <v>75</v>
      </c>
      <c r="B67" s="16" t="s">
        <v>10</v>
      </c>
      <c r="C67" s="34">
        <v>539.4</v>
      </c>
    </row>
    <row r="68" spans="1:3">
      <c r="A68" s="24" t="s">
        <v>85</v>
      </c>
      <c r="B68" s="25" t="s">
        <v>84</v>
      </c>
      <c r="C68" s="34">
        <v>2840.9</v>
      </c>
    </row>
    <row r="69" spans="1:3" ht="38.25">
      <c r="A69" s="24" t="s">
        <v>76</v>
      </c>
      <c r="B69" s="16" t="s">
        <v>11</v>
      </c>
      <c r="C69" s="34">
        <v>3677.7</v>
      </c>
    </row>
    <row r="70" spans="1:3" ht="63.75">
      <c r="A70" s="24" t="s">
        <v>77</v>
      </c>
      <c r="B70" s="20" t="s">
        <v>12</v>
      </c>
      <c r="C70" s="34">
        <v>2176.3000000000002</v>
      </c>
    </row>
    <row r="71" spans="1:3" ht="38.25">
      <c r="A71" s="24" t="s">
        <v>78</v>
      </c>
      <c r="B71" s="21" t="s">
        <v>13</v>
      </c>
      <c r="C71" s="34">
        <v>63.1</v>
      </c>
    </row>
    <row r="72" spans="1:3" ht="38.25">
      <c r="A72" s="29" t="s">
        <v>88</v>
      </c>
      <c r="B72" s="25" t="s">
        <v>89</v>
      </c>
      <c r="C72" s="34">
        <v>3974.2</v>
      </c>
    </row>
    <row r="73" spans="1:3" ht="25.5">
      <c r="A73" s="29" t="s">
        <v>118</v>
      </c>
      <c r="B73" s="45" t="s">
        <v>119</v>
      </c>
      <c r="C73" s="34">
        <v>10.4</v>
      </c>
    </row>
    <row r="74" spans="1:3" ht="38.25">
      <c r="A74" s="29" t="s">
        <v>82</v>
      </c>
      <c r="B74" s="22" t="s">
        <v>83</v>
      </c>
      <c r="C74" s="34">
        <v>533.70000000000005</v>
      </c>
    </row>
    <row r="75" spans="1:3" ht="89.25">
      <c r="A75" s="29" t="s">
        <v>104</v>
      </c>
      <c r="B75" s="28" t="s">
        <v>105</v>
      </c>
      <c r="C75" s="34">
        <v>25.5</v>
      </c>
    </row>
    <row r="76" spans="1:3" ht="63.75">
      <c r="A76" s="29" t="s">
        <v>87</v>
      </c>
      <c r="B76" s="22" t="s">
        <v>86</v>
      </c>
      <c r="C76" s="34">
        <v>1</v>
      </c>
    </row>
    <row r="77" spans="1:3">
      <c r="A77" s="24" t="s">
        <v>79</v>
      </c>
      <c r="B77" s="16" t="s">
        <v>14</v>
      </c>
      <c r="C77" s="34">
        <v>-153.4</v>
      </c>
    </row>
    <row r="78" spans="1:3">
      <c r="A78" s="24" t="s">
        <v>120</v>
      </c>
      <c r="B78" s="45" t="s">
        <v>121</v>
      </c>
      <c r="C78" s="34">
        <v>2718.7</v>
      </c>
    </row>
    <row r="79" spans="1:3" ht="25.5">
      <c r="A79" s="46" t="s">
        <v>132</v>
      </c>
      <c r="B79" s="47" t="s">
        <v>133</v>
      </c>
      <c r="C79" s="48">
        <v>57729.11393</v>
      </c>
    </row>
    <row r="80" spans="1:3" ht="63.75">
      <c r="A80" s="46" t="s">
        <v>160</v>
      </c>
      <c r="B80" s="47" t="s">
        <v>134</v>
      </c>
      <c r="C80" s="48">
        <v>163486.20000000001</v>
      </c>
    </row>
    <row r="81" spans="1:3">
      <c r="A81" s="46" t="s">
        <v>161</v>
      </c>
      <c r="B81" s="47" t="s">
        <v>135</v>
      </c>
      <c r="C81" s="48">
        <v>26585.792430000001</v>
      </c>
    </row>
    <row r="82" spans="1:3" ht="25.5">
      <c r="A82" s="46" t="s">
        <v>162</v>
      </c>
      <c r="B82" s="47" t="s">
        <v>136</v>
      </c>
      <c r="C82" s="48">
        <v>35921.835429999999</v>
      </c>
    </row>
    <row r="83" spans="1:3" ht="38.25">
      <c r="A83" s="46" t="s">
        <v>163</v>
      </c>
      <c r="B83" s="47" t="s">
        <v>137</v>
      </c>
      <c r="C83" s="48">
        <v>3.194</v>
      </c>
    </row>
    <row r="84" spans="1:3" ht="38.25">
      <c r="A84" s="46" t="s">
        <v>164</v>
      </c>
      <c r="B84" s="47" t="s">
        <v>138</v>
      </c>
      <c r="C84" s="48">
        <v>32.799999999999997</v>
      </c>
    </row>
    <row r="85" spans="1:3" ht="25.5">
      <c r="A85" s="46" t="s">
        <v>165</v>
      </c>
      <c r="B85" s="47" t="s">
        <v>139</v>
      </c>
      <c r="C85" s="48">
        <v>26.5</v>
      </c>
    </row>
    <row r="86" spans="1:3">
      <c r="A86" s="46" t="s">
        <v>166</v>
      </c>
      <c r="B86" s="47" t="s">
        <v>140</v>
      </c>
      <c r="C86" s="48">
        <v>44</v>
      </c>
    </row>
    <row r="87" spans="1:3" ht="38.25">
      <c r="A87" s="46" t="s">
        <v>167</v>
      </c>
      <c r="B87" s="47" t="s">
        <v>141</v>
      </c>
      <c r="C87" s="48">
        <v>27.269210000000001</v>
      </c>
    </row>
    <row r="88" spans="1:3" ht="25.5">
      <c r="A88" s="46" t="s">
        <v>168</v>
      </c>
      <c r="B88" s="47" t="s">
        <v>142</v>
      </c>
      <c r="C88" s="48">
        <v>-34545.813990000002</v>
      </c>
    </row>
    <row r="89" spans="1:3" ht="26.45" customHeight="1">
      <c r="A89" s="55" t="s">
        <v>95</v>
      </c>
      <c r="B89" s="55"/>
      <c r="C89" s="33">
        <f>C90+C91+C92+C93+C94+C95+C96+C97</f>
        <v>42834.995330000005</v>
      </c>
    </row>
    <row r="90" spans="1:3" ht="13.5" customHeight="1">
      <c r="A90" s="24" t="s">
        <v>85</v>
      </c>
      <c r="B90" s="28" t="s">
        <v>84</v>
      </c>
      <c r="C90" s="34">
        <v>18.899999999999999</v>
      </c>
    </row>
    <row r="91" spans="1:3" ht="26.45" customHeight="1">
      <c r="A91" s="24" t="s">
        <v>80</v>
      </c>
      <c r="B91" s="28" t="s">
        <v>15</v>
      </c>
      <c r="C91" s="34">
        <v>85.7</v>
      </c>
    </row>
    <row r="92" spans="1:3" ht="26.45" customHeight="1">
      <c r="A92" s="46" t="s">
        <v>169</v>
      </c>
      <c r="B92" s="47" t="s">
        <v>143</v>
      </c>
      <c r="C92" s="48">
        <v>3291.7316000000001</v>
      </c>
    </row>
    <row r="93" spans="1:3" ht="16.5" customHeight="1">
      <c r="A93" s="46" t="s">
        <v>170</v>
      </c>
      <c r="B93" s="47" t="s">
        <v>144</v>
      </c>
      <c r="C93" s="48">
        <v>328.32485000000003</v>
      </c>
    </row>
    <row r="94" spans="1:3" ht="16.5" customHeight="1">
      <c r="A94" s="46" t="s">
        <v>161</v>
      </c>
      <c r="B94" s="47" t="s">
        <v>135</v>
      </c>
      <c r="C94" s="48">
        <v>37971.318780000001</v>
      </c>
    </row>
    <row r="95" spans="1:3" ht="16.5" customHeight="1">
      <c r="A95" s="46" t="s">
        <v>166</v>
      </c>
      <c r="B95" s="47" t="s">
        <v>140</v>
      </c>
      <c r="C95" s="48">
        <v>1112.4000000000001</v>
      </c>
    </row>
    <row r="96" spans="1:3" ht="26.45" customHeight="1">
      <c r="A96" s="46" t="s">
        <v>171</v>
      </c>
      <c r="B96" s="47" t="s">
        <v>145</v>
      </c>
      <c r="C96" s="48">
        <v>26.520099999999999</v>
      </c>
    </row>
    <row r="97" spans="1:3" ht="26.45" customHeight="1">
      <c r="A97" s="46" t="s">
        <v>172</v>
      </c>
      <c r="B97" s="47" t="s">
        <v>146</v>
      </c>
      <c r="C97" s="48">
        <v>0.1</v>
      </c>
    </row>
    <row r="98" spans="1:3" ht="26.45" customHeight="1">
      <c r="A98" s="55" t="s">
        <v>122</v>
      </c>
      <c r="B98" s="55"/>
      <c r="C98" s="33">
        <f>C99+C101+C100+C102+C103+C104+C105+C106+C107+C109+C108+C110+C111+C112</f>
        <v>769827.30997000006</v>
      </c>
    </row>
    <row r="99" spans="1:3" ht="15.75" customHeight="1">
      <c r="A99" s="24" t="s">
        <v>85</v>
      </c>
      <c r="B99" s="28" t="s">
        <v>84</v>
      </c>
      <c r="C99" s="34">
        <v>2550.1</v>
      </c>
    </row>
    <row r="100" spans="1:3" ht="26.45" customHeight="1">
      <c r="A100" s="24" t="s">
        <v>80</v>
      </c>
      <c r="B100" s="28" t="s">
        <v>15</v>
      </c>
      <c r="C100" s="34">
        <v>46.8</v>
      </c>
    </row>
    <row r="101" spans="1:3" ht="17.25" customHeight="1">
      <c r="A101" s="24" t="s">
        <v>124</v>
      </c>
      <c r="B101" s="45" t="s">
        <v>123</v>
      </c>
      <c r="C101" s="34">
        <v>70.099999999999994</v>
      </c>
    </row>
    <row r="102" spans="1:3" ht="26.45" customHeight="1">
      <c r="A102" s="46" t="s">
        <v>173</v>
      </c>
      <c r="B102" s="47" t="s">
        <v>147</v>
      </c>
      <c r="C102" s="48">
        <v>10480</v>
      </c>
    </row>
    <row r="103" spans="1:3" ht="26.45" customHeight="1">
      <c r="A103" s="46" t="s">
        <v>174</v>
      </c>
      <c r="B103" s="47" t="s">
        <v>148</v>
      </c>
      <c r="C103" s="48">
        <v>94610.062260000006</v>
      </c>
    </row>
    <row r="104" spans="1:3" ht="13.5" customHeight="1">
      <c r="A104" s="46" t="s">
        <v>161</v>
      </c>
      <c r="B104" s="47" t="s">
        <v>135</v>
      </c>
      <c r="C104" s="48">
        <v>23647.890200000002</v>
      </c>
    </row>
    <row r="105" spans="1:3" ht="26.45" customHeight="1">
      <c r="A105" s="46" t="s">
        <v>175</v>
      </c>
      <c r="B105" s="47" t="s">
        <v>149</v>
      </c>
      <c r="C105" s="48">
        <v>5820.3233700000001</v>
      </c>
    </row>
    <row r="106" spans="1:3" ht="15" customHeight="1">
      <c r="A106" s="46" t="s">
        <v>176</v>
      </c>
      <c r="B106" s="47" t="s">
        <v>150</v>
      </c>
      <c r="C106" s="48">
        <v>599927.80000000005</v>
      </c>
    </row>
    <row r="107" spans="1:3" ht="26.45" customHeight="1">
      <c r="A107" s="46" t="s">
        <v>177</v>
      </c>
      <c r="B107" s="47" t="s">
        <v>151</v>
      </c>
      <c r="C107" s="48">
        <v>100</v>
      </c>
    </row>
    <row r="108" spans="1:3" ht="26.45" customHeight="1">
      <c r="A108" s="46" t="s">
        <v>178</v>
      </c>
      <c r="B108" s="47" t="s">
        <v>152</v>
      </c>
      <c r="C108" s="48">
        <v>2653.2919999999999</v>
      </c>
    </row>
    <row r="109" spans="1:3" ht="26.45" customHeight="1">
      <c r="A109" s="46" t="s">
        <v>179</v>
      </c>
      <c r="B109" s="47" t="s">
        <v>153</v>
      </c>
      <c r="C109" s="48">
        <v>30471</v>
      </c>
    </row>
    <row r="110" spans="1:3" ht="18" customHeight="1">
      <c r="A110" s="46" t="s">
        <v>180</v>
      </c>
      <c r="B110" s="47" t="s">
        <v>154</v>
      </c>
      <c r="C110" s="48">
        <v>1000</v>
      </c>
    </row>
    <row r="111" spans="1:3" ht="18" customHeight="1">
      <c r="A111" s="46" t="s">
        <v>166</v>
      </c>
      <c r="B111" s="47" t="s">
        <v>140</v>
      </c>
      <c r="C111" s="48">
        <v>1000</v>
      </c>
    </row>
    <row r="112" spans="1:3" ht="26.45" customHeight="1">
      <c r="A112" s="46" t="s">
        <v>168</v>
      </c>
      <c r="B112" s="47" t="s">
        <v>142</v>
      </c>
      <c r="C112" s="48">
        <v>-2550.0578599999999</v>
      </c>
    </row>
    <row r="113" spans="1:4" ht="16.5" customHeight="1">
      <c r="A113" s="58" t="s">
        <v>158</v>
      </c>
      <c r="B113" s="59"/>
      <c r="C113" s="49">
        <f>C114+C115+C116+C117+C118+C119+C120+C121</f>
        <v>150110.85356000005</v>
      </c>
    </row>
    <row r="114" spans="1:4" ht="26.45" customHeight="1">
      <c r="A114" s="46" t="s">
        <v>181</v>
      </c>
      <c r="B114" s="47" t="s">
        <v>155</v>
      </c>
      <c r="C114" s="48">
        <v>51.000030000000002</v>
      </c>
    </row>
    <row r="115" spans="1:4" ht="26.45" customHeight="1">
      <c r="A115" s="46" t="s">
        <v>182</v>
      </c>
      <c r="B115" s="47" t="s">
        <v>156</v>
      </c>
      <c r="C115" s="48">
        <v>51794.250030000003</v>
      </c>
    </row>
    <row r="116" spans="1:4" ht="17.25" customHeight="1">
      <c r="A116" s="46" t="s">
        <v>183</v>
      </c>
      <c r="B116" s="47" t="s">
        <v>157</v>
      </c>
      <c r="C116" s="48">
        <v>2521.9503</v>
      </c>
    </row>
    <row r="117" spans="1:4" ht="17.25" customHeight="1">
      <c r="A117" s="46" t="s">
        <v>161</v>
      </c>
      <c r="B117" s="47" t="s">
        <v>135</v>
      </c>
      <c r="C117" s="48">
        <v>85933.357900000003</v>
      </c>
    </row>
    <row r="118" spans="1:4" ht="26.45" customHeight="1">
      <c r="A118" s="46" t="s">
        <v>162</v>
      </c>
      <c r="B118" s="47" t="s">
        <v>136</v>
      </c>
      <c r="C118" s="48">
        <v>9717.2160000000003</v>
      </c>
    </row>
    <row r="119" spans="1:4" ht="26.45" customHeight="1">
      <c r="A119" s="46" t="s">
        <v>131</v>
      </c>
      <c r="B119" s="47" t="s">
        <v>130</v>
      </c>
      <c r="C119" s="48">
        <v>143.761</v>
      </c>
    </row>
    <row r="120" spans="1:4" ht="26.45" customHeight="1">
      <c r="A120" s="46" t="s">
        <v>167</v>
      </c>
      <c r="B120" s="47" t="s">
        <v>141</v>
      </c>
      <c r="C120" s="48">
        <v>20.206</v>
      </c>
    </row>
    <row r="121" spans="1:4" ht="26.45" customHeight="1">
      <c r="A121" s="46" t="s">
        <v>168</v>
      </c>
      <c r="B121" s="47" t="s">
        <v>142</v>
      </c>
      <c r="C121" s="48">
        <v>-70.887699999999995</v>
      </c>
    </row>
    <row r="122" spans="1:4">
      <c r="A122" s="30" t="s">
        <v>24</v>
      </c>
      <c r="B122" s="30"/>
      <c r="C122" s="43">
        <f>C62+C48+C40+C36+C15+C9+C34+C89+C13+C98+C46+C113+C60</f>
        <v>1627658.3998699996</v>
      </c>
      <c r="D122" s="14"/>
    </row>
    <row r="123" spans="1:4">
      <c r="A123" s="12"/>
      <c r="B123" s="12"/>
      <c r="C123" s="19"/>
    </row>
    <row r="124" spans="1:4">
      <c r="A124" s="53"/>
      <c r="B124" s="53"/>
      <c r="C124" s="53"/>
    </row>
    <row r="125" spans="1:4">
      <c r="A125" s="4"/>
      <c r="B125" s="4"/>
      <c r="C125" s="4"/>
    </row>
    <row r="129" spans="3:3">
      <c r="C129" s="5"/>
    </row>
    <row r="132" spans="3:3">
      <c r="C132" s="5"/>
    </row>
  </sheetData>
  <mergeCells count="21">
    <mergeCell ref="A8:B8"/>
    <mergeCell ref="A5:C5"/>
    <mergeCell ref="A124:C124"/>
    <mergeCell ref="A9:B9"/>
    <mergeCell ref="A15:B15"/>
    <mergeCell ref="A36:B36"/>
    <mergeCell ref="A40:B40"/>
    <mergeCell ref="A48:B48"/>
    <mergeCell ref="A62:B62"/>
    <mergeCell ref="A34:B34"/>
    <mergeCell ref="A89:B89"/>
    <mergeCell ref="A13:B13"/>
    <mergeCell ref="A98:B98"/>
    <mergeCell ref="A46:B46"/>
    <mergeCell ref="A113:B113"/>
    <mergeCell ref="A60:B60"/>
    <mergeCell ref="B2:C2"/>
    <mergeCell ref="B1:C1"/>
    <mergeCell ref="B4:C4"/>
    <mergeCell ref="B3:C3"/>
    <mergeCell ref="A7:B7"/>
  </mergeCells>
  <pageMargins left="0.82677165354330717" right="0.70866141732283472" top="0.55118110236220474" bottom="0.55118110236220474" header="0.31496062992125984" footer="0.31496062992125984"/>
  <pageSetup paperSize="9" scale="74"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1&lt;/string&gt;&#10;    &lt;string&gt;30.06.2021&lt;/string&gt;&#10;  &lt;/DateInfo&gt;&#10;  &lt;Code&gt;MAKET_GENERATOR&lt;/Code&gt;&#10;  &lt;ObjectCode&gt;MAKET_GENERATOR&lt;/ObjectCode&gt;&#10;  &lt;DocName&gt;РЧБ для сверки БР (копия от 22.01.2020 4_44_44)&lt;/DocName&gt;&#10;  &lt;VariantName&gt;РЧБ для сверки БР (копия от 22.01.2020 4:44:44)&lt;/VariantName&gt;&#10;  &lt;VariantLink&gt;280&lt;/VariantLink&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5711D2ED-DF5B-44C8-9A0B-CFFC4E5F0F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cp:lastPrinted>2024-10-29T08:39:48Z</cp:lastPrinted>
  <dcterms:created xsi:type="dcterms:W3CDTF">2021-07-07T12:29:10Z</dcterms:created>
  <dcterms:modified xsi:type="dcterms:W3CDTF">2024-10-29T08:39:51Z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РЧБ для сверки БР (копия от 22.01.2020 4_44_44)(21).xlsx</vt:lpwstr>
  </property>
  <property fmtid="{D5CDD505-2E9C-101B-9397-08002B2CF9AE}" pid="3" name="Название отчета">
    <vt:lpwstr>РЧБ для сверки БР (копия от 22.01.2020 4_44_44)(21).xlsx</vt:lpwstr>
  </property>
  <property fmtid="{D5CDD505-2E9C-101B-9397-08002B2CF9AE}" pid="4" name="Версия клиента">
    <vt:lpwstr>20.2.13.12302 (.NET 4.0)</vt:lpwstr>
  </property>
  <property fmtid="{D5CDD505-2E9C-101B-9397-08002B2CF9AE}" pid="5" name="Версия базы">
    <vt:lpwstr>20.2.2923.288050920</vt:lpwstr>
  </property>
  <property fmtid="{D5CDD505-2E9C-101B-9397-08002B2CF9AE}" pid="6" name="Тип сервера">
    <vt:lpwstr>MSSQL</vt:lpwstr>
  </property>
  <property fmtid="{D5CDD505-2E9C-101B-9397-08002B2CF9AE}" pid="7" name="Сервер">
    <vt:lpwstr>10.33.66.21</vt:lpwstr>
  </property>
  <property fmtid="{D5CDD505-2E9C-101B-9397-08002B2CF9AE}" pid="8" name="База">
    <vt:lpwstr>komi_2021</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