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bookViews>
    <workbookView xWindow="-105" yWindow="-105" windowWidth="23250" windowHeight="12570"/>
  </bookViews>
  <sheets>
    <sheet name="Документ" sheetId="2" r:id="rId1"/>
  </sheets>
  <definedNames>
    <definedName name="_xlnm.Print_Titles" localSheetId="0">Документ!$9:$9</definedName>
  </definedNames>
  <calcPr calcId="12451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C63" i="2"/>
  <c r="C127" s="1"/>
  <c r="C94"/>
  <c r="C103"/>
  <c r="C118"/>
  <c r="C86"/>
  <c r="C85"/>
  <c r="C61"/>
  <c r="C47" l="1"/>
  <c r="C41"/>
  <c r="C49"/>
  <c r="C37"/>
  <c r="C16"/>
  <c r="C14"/>
  <c r="C10"/>
  <c r="C35"/>
</calcChain>
</file>

<file path=xl/sharedStrings.xml><?xml version="1.0" encoding="utf-8"?>
<sst xmlns="http://schemas.openxmlformats.org/spreadsheetml/2006/main" count="232" uniqueCount="191">
  <si>
    <t>1</t>
  </si>
  <si>
    <t>2</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</si>
  <si>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</si>
  <si>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</si>
  <si>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</si>
  <si>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</si>
  <si>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 а также средства от продажи права на заключение договоров аренды указанных земельных участков</t>
  </si>
  <si>
    <t>Доходы, получаемые в виде арендной платы, а также средства от продажи права на заключение договоров аренды за земли, находящиеся в собственности муниципальных районов (за исключением земельных участков муниципальных бюджетных и автономных учреждений)</t>
  </si>
  <si>
    <t>Доходы от сдачи в аренду имущества, находящегося в оперативном управлении органов управления муниципальных районов и созданных ими учреждений (за исключением имущества муниципальных бюджетных и автономных учреждений)</t>
  </si>
  <si>
    <t>Доходы от сдачи в аренду имущества, составляющего казну муниципальных районов (за исключением земельных участков)</t>
  </si>
  <si>
    <t>Прочие поступления от использования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</si>
  <si>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Доходы от продажи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</si>
  <si>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</si>
  <si>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земельных участков, находящихся в собственности муниципальных районов</t>
  </si>
  <si>
    <t>Невыясненные поступления, зачисляемые в бюджеты муниципальных районов</t>
  </si>
  <si>
    <t>Денежные взыскания, налагаемые в возмещение ущерба, причиненного в результате незаконного или нецелевого использования бюджетных средств (в части бюджетов муниципальных районов)</t>
  </si>
  <si>
    <t>048 Федеральная служба по надзору в сфере природопользования</t>
  </si>
  <si>
    <t>182 Федеральная налоговая служба</t>
  </si>
  <si>
    <t>852 Министерство природных ресурсов и охраны окружающей среды Республики Коми</t>
  </si>
  <si>
    <t>875 Министерство образования, науки и молодежной политики Республики Коми</t>
  </si>
  <si>
    <t>890 Министерство юстиции Республики Коми</t>
  </si>
  <si>
    <t>923 Администрация муниципального района "Сыктывдинский" Республики Коми</t>
  </si>
  <si>
    <t>Наименование главного администратора доходов бюджетов муниципального района, кода классификации доходов бюджета</t>
  </si>
  <si>
    <t>Кассовое исполнение</t>
  </si>
  <si>
    <t>Плата за выбросы загрязняющих веществ в атмосферный воздух стационарными объектами</t>
  </si>
  <si>
    <t>1 12 01 030 01 0000 120</t>
  </si>
  <si>
    <t>Плата за сбросы загрязняющих веществ в водные объекты</t>
  </si>
  <si>
    <t>1 12 01 041 01 0000 120</t>
  </si>
  <si>
    <t xml:space="preserve">Плата за размещение отходов производства </t>
  </si>
  <si>
    <t>1 16 10 123 01 0000 140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</si>
  <si>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t>
  </si>
  <si>
    <t>1 03 02 231 01 0000 110</t>
  </si>
  <si>
    <t>1 03 02 241 01 0000 110</t>
  </si>
  <si>
    <t>1 03 02 251 01 0000 110</t>
  </si>
  <si>
    <t>1 03 02 261 01 0000 110</t>
  </si>
  <si>
    <t>1 01 02 020 01 0000 110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</si>
  <si>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</si>
  <si>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1 01 02 030 01 0000 110</t>
  </si>
  <si>
    <t>Налог на доходы физических лиц с доходов, полученных физическими лицами в соответствии со статьей 228 Налогового кодекса Российской Федерации</t>
  </si>
  <si>
    <t>1 01 02 040 01 0000 110</t>
  </si>
  <si>
    <t xml:space="preserve">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осуществлеющими трудовую деятельность на основании татента в соответствии со статьей 227 1 Налогового кодекса Российской Федерации </t>
  </si>
  <si>
    <t>1 01 02 080 01 0000 110</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</si>
  <si>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t>
  </si>
  <si>
    <t>1 01 02 010 01 0000 110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</si>
  <si>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 и 228 Налогового кодекса Российской Федерации</t>
  </si>
  <si>
    <t>1 05 01 011 01 0000 110</t>
  </si>
  <si>
    <t>Налог, взимаемый с налогоплательщиков, выбравших в качестве объекта налогообложения доходы</t>
  </si>
  <si>
    <t>1 05 01 021 01 0000 110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</si>
  <si>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</si>
  <si>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1 05 02 010 02 0000 110</t>
  </si>
  <si>
    <t>Единый налог на вмененный доход для отдельных видов деятельности</t>
  </si>
  <si>
    <t>1 05 03 010 01 0000 110</t>
  </si>
  <si>
    <t>Единый сельскохозяйственный налог</t>
  </si>
  <si>
    <t>1 05 04 020 02 0000 110</t>
  </si>
  <si>
    <t>Налог, взимаемый в связи с применением патентной системы налогообложения, зачисляемый в бюджеты муниципальных районов</t>
  </si>
  <si>
    <t>1 08 03 010 01 0000 110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</si>
  <si>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</si>
  <si>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1 16 01 203 01 0000 140</t>
  </si>
  <si>
    <t>1 16 01 173 01 0000 140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</si>
  <si>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t>
  </si>
  <si>
    <t>1 16 01 053 01 0000 140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</si>
  <si>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t>
  </si>
  <si>
    <t>1 16 01 063 01 0000 140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</si>
  <si>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t>
  </si>
  <si>
    <t>1 16 01 073 01 0000 140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</si>
  <si>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</si>
  <si>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t>
  </si>
  <si>
    <t>1 16 01 083 01 0000 140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</si>
  <si>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t>
  </si>
  <si>
    <t>1 16 01 153 01 0000 140</t>
  </si>
  <si>
    <t>1 11 05 013 05 0000 120</t>
  </si>
  <si>
    <t>1 11 05 025 05 0000 120</t>
  </si>
  <si>
    <t>1 11 05 035 05 0000 120</t>
  </si>
  <si>
    <t>1 11 05 075 05 0000 120</t>
  </si>
  <si>
    <t>1 11 09 045 05 0000 120</t>
  </si>
  <si>
    <t>1 14 06 013 05 0000 430</t>
  </si>
  <si>
    <t>1 14 06 313 05 0000 430</t>
  </si>
  <si>
    <t>1 14 06 325 05 0000 430</t>
  </si>
  <si>
    <t>1 17 01 050 05 0000 180</t>
  </si>
  <si>
    <t>1 16 10 100 05 0000 140</t>
  </si>
  <si>
    <t>1 12 01 010 01 0000 120</t>
  </si>
  <si>
    <t>1 16 10 032 05 0000 140</t>
  </si>
  <si>
    <t>Прочее возмещение ущерба, причиненного муниципальному имуществу муниципального района (за исключением имущества, закрепленного за муниципальными бюджетными (автономными) учреждениями, унитарными предприятиями)</t>
  </si>
  <si>
    <t>Прочие доходы от компенсации затрат бюджетов муниципальных районов</t>
  </si>
  <si>
    <t>1 13 02 995 05 0000 130</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</si>
  <si>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а также вреда, причиненного водным объектам), подлежащие зачислению в бюджет муниципального образования</t>
  </si>
  <si>
    <t>1 16 11 0500 01 0000 140</t>
  </si>
  <si>
    <t>1 16 07 010 05 0000 140</t>
  </si>
  <si>
    <t>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муниципального района</t>
  </si>
  <si>
    <t>1 01 02 130 01 0000 110</t>
  </si>
  <si>
    <t>Налог на доходы физических лиц в отношении доходов от долевого участия в организации, полученных в виде дивидендов (в части суммы налога, не превышающей 650 000 рублей)</t>
  </si>
  <si>
    <t>1 01 02 140 01 0000 110</t>
  </si>
  <si>
    <t>Налог на доходы физических лиц в отношении доходов от долевого участия в организации, полученных в виде дивидендов (в части суммы налога, превышающей 650 000 рублей)</t>
  </si>
  <si>
    <t>188 Министерство внутренних дел Российской Федерации</t>
  </si>
  <si>
    <t>956 Управление культуры и спорта администрации муниципального района "Сыктывдинский" Республики Коми</t>
  </si>
  <si>
    <t>тыс.руб.</t>
  </si>
  <si>
    <t>"Сыктывдинский" Республики Коми</t>
  </si>
  <si>
    <t xml:space="preserve">к постановлению администрации муниципального района </t>
  </si>
  <si>
    <t>Приложение 1</t>
  </si>
  <si>
    <t>1 16 01 333 01 0000 140</t>
  </si>
  <si>
    <t>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 налагаемые мировыми судьями, комиссиями по делам несовершеннолетних и защите их прав</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</si>
  <si>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</si>
  <si>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 налагаемые мировыми судьями, комиссиями по делам несовершеннолетних и защите их прав</t>
  </si>
  <si>
    <t>1 16 10 061 05 0000 140</t>
  </si>
  <si>
    <t>Платежи в целях возмещения убытков, причиненных уклонением от заключения с муниципальным органом муниципального района (муниципальным казенным учреждением) муниципального контракта, а также иные денежные средства, подлежащие зачислению в бюджет муниципального района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(за исключением муниципального контракта, финансируемого за счет средств муниципального дорожного фонда)</t>
  </si>
  <si>
    <t>00011610123010000140</t>
  </si>
  <si>
    <t>081 Управление ФС по ветеринарному и фитонадзору по РК (Управление Россельхознадзора)</t>
  </si>
  <si>
    <t>1 16 10 129 01 0000 140</t>
  </si>
  <si>
    <t>Доходы от денежных взысканий (штрафов), поступающие в счет погашения задолженности, образовавшейся до 1 января 2020 года, подлежащие зачислению в федеральный бюджет и бюджет муниципального образования по нормативам, действовавшим в 2019 году</t>
  </si>
  <si>
    <t>1 16 11 050 01 0000 140</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</si>
  <si>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вреда, причиненного водным объектам, атмосферному воздуху, почвам, недрам, объектам животного мира, занесенным в Красную книгу Российской Федерации, а также иным объектам животного мира, не относящимся к объектам охоты и рыболовства и среде их обитания), подлежащие зачислению в бюджет муниципального образования</t>
  </si>
  <si>
    <t>1 16 01 193 01 0000 140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</si>
  <si>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t>
  </si>
  <si>
    <t>1 16 01 113 01 0000 140</t>
  </si>
  <si>
    <t>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 налагаемые мировыми судьями, комиссиями по делам несовершеннолетних и защите их прав</t>
  </si>
  <si>
    <t>1 16 01 133 01 0000 140</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</si>
  <si>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 налагаемые мировыми судьями, комиссиями по делам несовершеннолетних и защите их прав</t>
  </si>
  <si>
    <t>1 16 09 040 05 0000 140</t>
  </si>
  <si>
    <t>Денежные средства, изымаемые в собственность муниципального района в соответствии с решениями судов (за исключением обвинительных приговоров судов)</t>
  </si>
  <si>
    <t>1 17 05 050 05 0000 180</t>
  </si>
  <si>
    <t>Прочие неналоговые доходы бюджетов муниципальных районов</t>
  </si>
  <si>
    <t>975 Управление образования администрации муниципального района "Сыктывдинский" Республики Коми</t>
  </si>
  <si>
    <t>Инициативные платежи, зачисляемые в бюджеты муниципальных районов</t>
  </si>
  <si>
    <t>1 17 15 030 05 0000 150</t>
  </si>
  <si>
    <t>1 16 01 093 01 0000 140</t>
  </si>
  <si>
    <t>879 Министерство цифрового развития, связи и массовых коммуникаций Республики Коми</t>
  </si>
  <si>
    <t>1 08 07 150 01 0000 110</t>
  </si>
  <si>
    <t>Государственная пошлина за выдачу разрешения на установку рекламной конструкции</t>
  </si>
  <si>
    <t xml:space="preserve">Доходы бюджета муниципального района "Сыктывдинский"  Республики Коми  за 2024 год по кодам классификации доходов бюджета </t>
  </si>
  <si>
    <t>905 Контрольно-счетная палата муниципального района "Сыктывдинский" Республики Коми</t>
  </si>
  <si>
    <t>2 02 40 014 05 0000 150</t>
  </si>
  <si>
    <t>Межбюджетные трансферты,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t>
  </si>
  <si>
    <t>2 02 20 077 05 0000 150</t>
  </si>
  <si>
    <t>Субсидии бюджетам муниципальных районов на софинансирование капитальных вложений в объекты муниципальной собственности</t>
  </si>
  <si>
    <t>2 02 20 299 05 0000 150</t>
  </si>
  <si>
    <t>Субсидии бюджетам муниципальных районов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поступивших от публично-правовой компании "Фонд развития территорий"</t>
  </si>
  <si>
    <t>2 02 20 302 05 0000 150</t>
  </si>
  <si>
    <t>Субсидии бюджетам муниципальных районов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бюджетов</t>
  </si>
  <si>
    <t>2 02 25 511 05 0000 150</t>
  </si>
  <si>
    <t>Субсидии бюджетам муниципальных районов на проведение комплексных кадастровых работ</t>
  </si>
  <si>
    <t>2 02 29 999 05 0000 150</t>
  </si>
  <si>
    <t>Прочие субсидии бюджетам муниципальных районов</t>
  </si>
  <si>
    <t>2 02 30 024 05 0000 150</t>
  </si>
  <si>
    <t>Субвенции бюджетам муниципальных районов на выполнение передаваемых полномочий субъектов Российской Федерации</t>
  </si>
  <si>
    <t>2 02 35 082 05 0000 150</t>
  </si>
  <si>
    <t>Субвенции бюджетам муниципальных районов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</si>
  <si>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2 02 35 120 05 0000 150</t>
  </si>
  <si>
    <t>Субвенции бюджетам муниципальных районов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</si>
  <si>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2 02 49 999 05 0000 150</t>
  </si>
  <si>
    <t>Прочие межбюджетные трансферты, передаваемые бюджетам муниципальных районов</t>
  </si>
  <si>
    <t>2 07 05 010 05 0000 150</t>
  </si>
  <si>
    <t>Безвозмездные поступления от физических и юридических лиц на финансовое обеспечение дорожной деятельности, в том числе добровольных пожертвований, в отношении автомобильных дорог общего пользования местного значения муниципальных районов</t>
  </si>
  <si>
    <t>2 07 05 020 05 0000 150</t>
  </si>
  <si>
    <t>Поступления от денежных пожертвований, предоставляемых физическими лицами получателям средств бюджетов муниципальных районов</t>
  </si>
  <si>
    <t>2 07 05 030 05 0000 150</t>
  </si>
  <si>
    <t>Прочие безвозмездные поступления в бюджеты муниципальных районов</t>
  </si>
  <si>
    <t>2 18 60 010 05 0000 150</t>
  </si>
  <si>
    <t>Доходы бюджетов муниципальных районов от возврата прочих остатков субсидий, субвенций и иных межбюджетных трансфертов, имеющих целевое назначение, прошлых лет из бюджетов поселений</t>
  </si>
  <si>
    <t>2 19 60 010 05 0000 150</t>
  </si>
  <si>
    <t>Возврат прочих остатков субсидий, субвенций и иных межбюджетных трансфертов, имеющих целевое назначение, прошлых лет из бюджетов муниципальных районов</t>
  </si>
  <si>
    <t>2 02 25 467 05 0000 150</t>
  </si>
  <si>
    <t>Субсидии бюджетам муниципальных районов на обеспечение развития и укрепления материально-технической базы домов культуры в населенных пунктах с числом жителей до 50 тысяч человек</t>
  </si>
  <si>
    <t>2 02 25 519 05 0000 150</t>
  </si>
  <si>
    <t>Субсидии бюджетам муниципальных районов на поддержку отрасли культуры</t>
  </si>
  <si>
    <t>2 18 05 010 05 0000 150</t>
  </si>
  <si>
    <t>Доходы бюджетов муниципальных районов от возврата бюджетными учреждениями остатков субсидий прошлых лет</t>
  </si>
  <si>
    <t>2 18 05 020 05 0000 150</t>
  </si>
  <si>
    <t>Доходы бюджетов муниципальных районов от возврата автономными учреждениями остатков субсидий прошлых лет</t>
  </si>
  <si>
    <t>2 02 25 304 05 0000 150</t>
  </si>
  <si>
    <t>Субсидии бюджетам муниципальных районов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</si>
  <si>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2 02 25 750 05 0000 150</t>
  </si>
  <si>
    <t>Субсидии бюджетам муниципальных районов на реализацию мероприятий по модернизации школьных систем образования</t>
  </si>
  <si>
    <t>2 02 30 029 05 0000 150</t>
  </si>
  <si>
    <t>Субвенции бюджетам муниципальных районов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</si>
  <si>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2 02 39 999 05 0000 150</t>
  </si>
  <si>
    <t>Прочие субвенции бюджетам муниципальных районов</t>
  </si>
  <si>
    <t>2 02 45 050 05 0000 150</t>
  </si>
  <si>
    <t>Межбюджетные трансферты, передаваемые бюджетам муниципальных районов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 Байконура и федеральной территории "Сириус", муниципальных общеобразовательных организаций и профессиональных образовательных организаций</t>
  </si>
  <si>
    <t>2 02 45 179 05 0000 150</t>
  </si>
  <si>
    <t>Межбюджетные трансферты, передаваемые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</si>
  <si>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2 02 45 303 05 0000 150</t>
  </si>
  <si>
    <t>Межбюджетные трансферты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</si>
  <si>
    <t>992 Управление финансов администрации муниципального района "Сыктывдинский" Республики Коми</t>
  </si>
  <si>
    <t>2 02 15 001 05 0000 150</t>
  </si>
  <si>
    <t>Дотации бюджетам муниципальных районов на выравнивание бюджетной обеспеченности из бюджета субъекта Российской Федерации</t>
  </si>
  <si>
    <t>2 02 15 002 05 0000 150</t>
  </si>
  <si>
    <t>Дотации бюджетам муниципальных районов на поддержку мер по обеспечению сбалансированности бюджетов</t>
  </si>
  <si>
    <t>2 02 19 999 05 0000 150</t>
  </si>
  <si>
    <t>Прочие дотации бюджетам муниципальных районов</t>
  </si>
  <si>
    <t>от                         2025 года № ______</t>
  </si>
  <si>
    <t>ИТОГО</t>
  </si>
</sst>
</file>

<file path=xl/styles.xml><?xml version="1.0" encoding="utf-8"?>
<styleSheet xmlns="http://schemas.openxmlformats.org/spreadsheetml/2006/main">
  <numFmts count="6">
    <numFmt numFmtId="164" formatCode="_-* #,##0.00_-;\-* #,##0.00_-;_-* &quot;-&quot;??_-;_-@_-"/>
    <numFmt numFmtId="165" formatCode="#,##0.0"/>
    <numFmt numFmtId="166" formatCode="?"/>
    <numFmt numFmtId="167" formatCode="_-* #,##0.00_р_._-;\-* #,##0.00_р_._-;_-* &quot;-&quot;??_р_._-;_-@_-"/>
    <numFmt numFmtId="168" formatCode="_-* #,##0.0\ _₽_-;\-* #,##0.0\ _₽_-;_-* &quot;-&quot;?\ _₽_-;_-@_-"/>
    <numFmt numFmtId="169" formatCode="0.0"/>
  </numFmts>
  <fonts count="16">
    <font>
      <sz val="11"/>
      <name val="Calibri"/>
      <family val="2"/>
      <scheme val="minor"/>
    </font>
    <font>
      <sz val="10"/>
      <color rgb="FF000000"/>
      <name val="Arial"/>
      <family val="2"/>
      <charset val="204"/>
    </font>
    <font>
      <b/>
      <sz val="10"/>
      <color rgb="FF000000"/>
      <name val="Arial"/>
      <family val="2"/>
      <charset val="204"/>
    </font>
    <font>
      <sz val="10"/>
      <color rgb="FF000000"/>
      <name val="Arial Cyr"/>
    </font>
    <font>
      <sz val="10"/>
      <color rgb="FF000000"/>
      <name val="Arial"/>
      <family val="2"/>
      <charset val="204"/>
    </font>
    <font>
      <b/>
      <sz val="11"/>
      <color rgb="FF000000"/>
      <name val="Arial"/>
      <family val="2"/>
      <charset val="204"/>
    </font>
    <font>
      <sz val="11"/>
      <name val="Calibri"/>
      <family val="2"/>
      <scheme val="minor"/>
    </font>
    <font>
      <b/>
      <sz val="10"/>
      <name val="Times New Roman"/>
      <family val="1"/>
      <charset val="204"/>
    </font>
    <font>
      <sz val="8.5"/>
      <name val="MS Sans Serif"/>
    </font>
    <font>
      <sz val="10"/>
      <name val="Times New Roman"/>
      <family val="1"/>
      <charset val="204"/>
    </font>
    <font>
      <b/>
      <sz val="12"/>
      <name val="Times New Roman"/>
      <family val="1"/>
      <charset val="204"/>
    </font>
    <font>
      <sz val="10"/>
      <color rgb="FF000000"/>
      <name val="Times New Roman"/>
      <family val="1"/>
      <charset val="204"/>
    </font>
    <font>
      <sz val="10"/>
      <color rgb="FF000000"/>
      <name val="Arial"/>
      <family val="2"/>
      <charset val="204"/>
    </font>
    <font>
      <sz val="10"/>
      <name val="Arial"/>
      <family val="2"/>
      <charset val="204"/>
    </font>
    <font>
      <sz val="11"/>
      <color rgb="FFFF0000"/>
      <name val="Calibri"/>
      <family val="2"/>
      <scheme val="minor"/>
    </font>
    <font>
      <b/>
      <sz val="10"/>
      <color rgb="FF000000"/>
      <name val="Times New Roman"/>
      <family val="1"/>
      <charset val="204"/>
    </font>
  </fonts>
  <fills count="5">
    <fill>
      <patternFill patternType="none"/>
    </fill>
    <fill>
      <patternFill patternType="gray125"/>
    </fill>
    <fill>
      <patternFill patternType="solid">
        <fgColor rgb="FFF1F5F9"/>
      </patternFill>
    </fill>
    <fill>
      <patternFill patternType="solid">
        <fgColor rgb="FFFFD5AB"/>
      </patternFill>
    </fill>
    <fill>
      <patternFill patternType="solid">
        <fgColor theme="0"/>
        <bgColor indexed="64"/>
      </patternFill>
    </fill>
  </fills>
  <borders count="14">
    <border>
      <left/>
      <right/>
      <top/>
      <bottom/>
      <diagonal/>
    </border>
    <border>
      <left/>
      <right/>
      <top/>
      <bottom/>
      <diagonal/>
    </border>
    <border>
      <left style="thin">
        <color rgb="FFD9D9D9"/>
      </left>
      <right style="thin">
        <color rgb="FFD9D9D9"/>
      </right>
      <top style="thin">
        <color rgb="FFD9D9D9"/>
      </top>
      <bottom style="thin">
        <color rgb="FFA6A6A6"/>
      </bottom>
      <diagonal/>
    </border>
    <border>
      <left style="thin">
        <color rgb="FFBFBFBF"/>
      </left>
      <right style="thin">
        <color rgb="FFD9D9D9"/>
      </right>
      <top/>
      <bottom style="thin">
        <color rgb="FFD9D9D9"/>
      </bottom>
      <diagonal/>
    </border>
    <border>
      <left style="thin">
        <color rgb="FFD9D9D9"/>
      </left>
      <right style="thin">
        <color rgb="FFD9D9D9"/>
      </right>
      <top/>
      <bottom style="thin">
        <color rgb="FFD9D9D9"/>
      </bottom>
      <diagonal/>
    </border>
    <border>
      <left style="thin">
        <color rgb="FFD9D9D9"/>
      </left>
      <right style="thin">
        <color rgb="FFBFBFBF"/>
      </right>
      <top/>
      <bottom style="thin">
        <color rgb="FFD9D9D9"/>
      </bottom>
      <diagonal/>
    </border>
    <border>
      <left/>
      <right/>
      <top style="medium">
        <color rgb="FFFAC090"/>
      </top>
      <bottom style="medium">
        <color rgb="FFFAC090"/>
      </bottom>
      <diagonal/>
    </border>
    <border>
      <left/>
      <right style="thin">
        <color rgb="FFFAC090"/>
      </right>
      <top style="medium">
        <color rgb="FFFAC090"/>
      </top>
      <bottom style="medium">
        <color rgb="FFFAC090"/>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s>
  <cellStyleXfs count="34">
    <xf numFmtId="0" fontId="0" fillId="0" borderId="0"/>
    <xf numFmtId="0" fontId="1" fillId="0" borderId="1">
      <alignment horizontal="right" vertical="top" wrapText="1"/>
    </xf>
    <xf numFmtId="49" fontId="2" fillId="0" borderId="2">
      <alignment horizontal="center" vertical="center" wrapText="1"/>
    </xf>
    <xf numFmtId="49" fontId="2" fillId="2" borderId="3">
      <alignment horizontal="center" vertical="top" shrinkToFit="1"/>
    </xf>
    <xf numFmtId="0" fontId="2" fillId="2" borderId="4">
      <alignment horizontal="left" vertical="top" wrapText="1"/>
    </xf>
    <xf numFmtId="49" fontId="2" fillId="2" borderId="4">
      <alignment horizontal="center" vertical="top" shrinkToFit="1"/>
    </xf>
    <xf numFmtId="165" fontId="2" fillId="2" borderId="5">
      <alignment horizontal="right" vertical="top" shrinkToFit="1"/>
    </xf>
    <xf numFmtId="49" fontId="3" fillId="0" borderId="3">
      <alignment horizontal="center" vertical="top" shrinkToFit="1"/>
    </xf>
    <xf numFmtId="0" fontId="1" fillId="0" borderId="4">
      <alignment horizontal="left" vertical="top" wrapText="1"/>
    </xf>
    <xf numFmtId="49" fontId="1" fillId="0" borderId="4">
      <alignment horizontal="center" vertical="top" shrinkToFit="1"/>
    </xf>
    <xf numFmtId="165" fontId="4" fillId="0" borderId="5">
      <alignment horizontal="right" vertical="top" shrinkToFit="1"/>
    </xf>
    <xf numFmtId="0" fontId="5" fillId="3" borderId="6"/>
    <xf numFmtId="165" fontId="5" fillId="3" borderId="7">
      <alignment horizontal="right" shrinkToFit="1"/>
    </xf>
    <xf numFmtId="0" fontId="6" fillId="0" borderId="0"/>
    <xf numFmtId="0" fontId="6" fillId="0" borderId="0"/>
    <xf numFmtId="0" fontId="6" fillId="0" borderId="0"/>
    <xf numFmtId="0" fontId="1" fillId="0" borderId="1"/>
    <xf numFmtId="0" fontId="1" fillId="0" borderId="1"/>
    <xf numFmtId="4" fontId="5" fillId="3" borderId="7">
      <alignment horizontal="right" shrinkToFit="1"/>
    </xf>
    <xf numFmtId="4" fontId="2" fillId="2" borderId="5">
      <alignment horizontal="right" vertical="top" shrinkToFit="1"/>
    </xf>
    <xf numFmtId="4" fontId="4" fillId="0" borderId="5">
      <alignment horizontal="right" vertical="top" shrinkToFit="1"/>
    </xf>
    <xf numFmtId="164" fontId="6" fillId="0" borderId="0" applyFont="0" applyFill="0" applyBorder="0" applyAlignment="0" applyProtection="0"/>
    <xf numFmtId="0" fontId="12" fillId="0" borderId="4">
      <alignment horizontal="left" vertical="top" wrapText="1"/>
    </xf>
    <xf numFmtId="0" fontId="12" fillId="0" borderId="4">
      <alignment horizontal="left" vertical="top" wrapText="1"/>
    </xf>
    <xf numFmtId="0" fontId="12" fillId="0" borderId="4">
      <alignment horizontal="left" vertical="top" wrapText="1"/>
    </xf>
    <xf numFmtId="4" fontId="1" fillId="0" borderId="5">
      <alignment horizontal="right" vertical="top" shrinkToFit="1"/>
    </xf>
    <xf numFmtId="4" fontId="1" fillId="0" borderId="5">
      <alignment horizontal="right" vertical="top" shrinkToFit="1"/>
    </xf>
    <xf numFmtId="4" fontId="12" fillId="0" borderId="5">
      <alignment horizontal="right" vertical="top" shrinkToFit="1"/>
    </xf>
    <xf numFmtId="49" fontId="3" fillId="0" borderId="3">
      <alignment horizontal="center" vertical="top" shrinkToFit="1"/>
    </xf>
    <xf numFmtId="49" fontId="12" fillId="0" borderId="4">
      <alignment horizontal="center" vertical="top" shrinkToFit="1"/>
    </xf>
    <xf numFmtId="49" fontId="12" fillId="0" borderId="4">
      <alignment horizontal="center" vertical="top" shrinkToFit="1"/>
    </xf>
    <xf numFmtId="0" fontId="12" fillId="0" borderId="4">
      <alignment horizontal="left" vertical="top" wrapText="1"/>
    </xf>
    <xf numFmtId="0" fontId="13" fillId="0" borderId="1"/>
    <xf numFmtId="167" fontId="13" fillId="0" borderId="1" applyFont="0" applyFill="0" applyBorder="0" applyAlignment="0" applyProtection="0"/>
  </cellStyleXfs>
  <cellXfs count="65">
    <xf numFmtId="0" fontId="0" fillId="0" borderId="0" xfId="0"/>
    <xf numFmtId="0" fontId="0" fillId="0" borderId="0" xfId="0" applyProtection="1">
      <protection locked="0"/>
    </xf>
    <xf numFmtId="0" fontId="8" fillId="0" borderId="1" xfId="0" applyFont="1" applyBorder="1" applyAlignment="1">
      <alignment wrapText="1"/>
    </xf>
    <xf numFmtId="0" fontId="11" fillId="0" borderId="9" xfId="1" applyFont="1" applyBorder="1" applyAlignment="1">
      <alignment vertical="top" wrapText="1"/>
    </xf>
    <xf numFmtId="165" fontId="0" fillId="0" borderId="0" xfId="0" applyNumberFormat="1" applyProtection="1">
      <protection locked="0"/>
    </xf>
    <xf numFmtId="4" fontId="0" fillId="0" borderId="0" xfId="0" applyNumberFormat="1" applyProtection="1">
      <protection locked="0"/>
    </xf>
    <xf numFmtId="168" fontId="0" fillId="0" borderId="0" xfId="0" applyNumberFormat="1" applyProtection="1">
      <protection locked="0"/>
    </xf>
    <xf numFmtId="0" fontId="0" fillId="4" borderId="0" xfId="0" applyFill="1" applyProtection="1">
      <protection locked="0"/>
    </xf>
    <xf numFmtId="0" fontId="14" fillId="0" borderId="0" xfId="0" applyFont="1" applyProtection="1">
      <protection locked="0"/>
    </xf>
    <xf numFmtId="0" fontId="0" fillId="0" borderId="1" xfId="0" applyBorder="1" applyProtection="1">
      <protection locked="0"/>
    </xf>
    <xf numFmtId="165" fontId="0" fillId="0" borderId="1" xfId="0" applyNumberFormat="1" applyBorder="1" applyProtection="1">
      <protection locked="0"/>
    </xf>
    <xf numFmtId="168" fontId="0" fillId="4" borderId="0" xfId="0" applyNumberFormat="1" applyFill="1" applyProtection="1">
      <protection locked="0"/>
    </xf>
    <xf numFmtId="165" fontId="0" fillId="4" borderId="0" xfId="0" applyNumberFormat="1" applyFill="1" applyProtection="1">
      <protection locked="0"/>
    </xf>
    <xf numFmtId="49" fontId="9" fillId="4" borderId="8" xfId="0" applyNumberFormat="1" applyFont="1" applyFill="1" applyBorder="1" applyAlignment="1">
      <alignment horizontal="center" vertical="top" wrapText="1"/>
    </xf>
    <xf numFmtId="49" fontId="9" fillId="4" borderId="8" xfId="0" applyNumberFormat="1" applyFont="1" applyFill="1" applyBorder="1" applyAlignment="1">
      <alignment horizontal="left" vertical="center" wrapText="1"/>
    </xf>
    <xf numFmtId="0" fontId="14" fillId="4" borderId="0" xfId="0" applyFont="1" applyFill="1" applyProtection="1">
      <protection locked="0"/>
    </xf>
    <xf numFmtId="49" fontId="7" fillId="4" borderId="8" xfId="0" applyNumberFormat="1" applyFont="1" applyFill="1" applyBorder="1" applyAlignment="1">
      <alignment horizontal="center" vertical="center" wrapText="1"/>
    </xf>
    <xf numFmtId="0" fontId="9" fillId="0" borderId="1" xfId="0" applyFont="1" applyBorder="1" applyAlignment="1">
      <alignment horizontal="right" wrapText="1"/>
    </xf>
    <xf numFmtId="166" fontId="9" fillId="4" borderId="8" xfId="0" applyNumberFormat="1" applyFont="1" applyFill="1" applyBorder="1" applyAlignment="1">
      <alignment horizontal="left" vertical="center" wrapText="1"/>
    </xf>
    <xf numFmtId="49" fontId="9" fillId="4" borderId="10" xfId="0" applyNumberFormat="1" applyFont="1" applyFill="1" applyBorder="1" applyAlignment="1">
      <alignment horizontal="center" vertical="top" wrapText="1"/>
    </xf>
    <xf numFmtId="0" fontId="9" fillId="4" borderId="8" xfId="23" quotePrefix="1" applyFont="1" applyFill="1" applyBorder="1">
      <alignment horizontal="left" vertical="top" wrapText="1"/>
    </xf>
    <xf numFmtId="0" fontId="9" fillId="4" borderId="8" xfId="24" applyFont="1" applyFill="1" applyBorder="1">
      <alignment horizontal="left" vertical="top" wrapText="1"/>
    </xf>
    <xf numFmtId="0" fontId="11" fillId="4" borderId="4" xfId="24" applyFont="1" applyFill="1">
      <alignment horizontal="left" vertical="top" wrapText="1"/>
    </xf>
    <xf numFmtId="0" fontId="9" fillId="4" borderId="8" xfId="8" quotePrefix="1" applyFont="1" applyFill="1" applyBorder="1">
      <alignment horizontal="left" vertical="top" wrapText="1"/>
    </xf>
    <xf numFmtId="49" fontId="9" fillId="4" borderId="8" xfId="0" applyNumberFormat="1" applyFont="1" applyFill="1" applyBorder="1" applyAlignment="1">
      <alignment horizontal="center" vertical="center" wrapText="1"/>
    </xf>
    <xf numFmtId="49" fontId="9" fillId="4" borderId="11" xfId="0" applyNumberFormat="1" applyFont="1" applyFill="1" applyBorder="1" applyAlignment="1">
      <alignment horizontal="left" vertical="center" wrapText="1"/>
    </xf>
    <xf numFmtId="0" fontId="9" fillId="4" borderId="11" xfId="22" quotePrefix="1" applyFont="1" applyFill="1" applyBorder="1">
      <alignment horizontal="left" vertical="top" wrapText="1"/>
    </xf>
    <xf numFmtId="0" fontId="9" fillId="4" borderId="8" xfId="31" applyFont="1" applyFill="1" applyBorder="1">
      <alignment horizontal="left" vertical="top" wrapText="1"/>
    </xf>
    <xf numFmtId="0" fontId="9" fillId="4" borderId="8" xfId="22" quotePrefix="1" applyFont="1" applyFill="1" applyBorder="1">
      <alignment horizontal="left" vertical="top" wrapText="1"/>
    </xf>
    <xf numFmtId="49" fontId="9" fillId="4" borderId="8" xfId="29" applyFont="1" applyFill="1" applyBorder="1">
      <alignment horizontal="center" vertical="top" shrinkToFit="1"/>
    </xf>
    <xf numFmtId="0" fontId="11" fillId="4" borderId="8" xfId="31" applyFont="1" applyFill="1" applyBorder="1">
      <alignment horizontal="left" vertical="top" wrapText="1"/>
    </xf>
    <xf numFmtId="49" fontId="9" fillId="4" borderId="8" xfId="30" applyFont="1" applyFill="1" applyBorder="1" applyAlignment="1">
      <alignment horizontal="center" vertical="center" shrinkToFit="1"/>
    </xf>
    <xf numFmtId="49" fontId="9" fillId="4" borderId="12" xfId="0" applyNumberFormat="1" applyFont="1" applyFill="1" applyBorder="1" applyAlignment="1">
      <alignment horizontal="center" vertical="center" wrapText="1"/>
    </xf>
    <xf numFmtId="0" fontId="11" fillId="0" borderId="4" xfId="24" applyFont="1">
      <alignment horizontal="left" vertical="top" wrapText="1"/>
    </xf>
    <xf numFmtId="0" fontId="11" fillId="0" borderId="4" xfId="31" applyFont="1">
      <alignment horizontal="left" vertical="top" wrapText="1"/>
    </xf>
    <xf numFmtId="49" fontId="9" fillId="4" borderId="10" xfId="29" applyFont="1" applyFill="1" applyBorder="1">
      <alignment horizontal="center" vertical="top" shrinkToFit="1"/>
    </xf>
    <xf numFmtId="0" fontId="11" fillId="0" borderId="8" xfId="31" applyFont="1" applyBorder="1">
      <alignment horizontal="left" vertical="top" wrapText="1"/>
    </xf>
    <xf numFmtId="49" fontId="11" fillId="0" borderId="8" xfId="30" applyFont="1" applyBorder="1">
      <alignment horizontal="center" vertical="top" shrinkToFit="1"/>
    </xf>
    <xf numFmtId="0" fontId="11" fillId="0" borderId="8" xfId="24" applyFont="1" applyBorder="1">
      <alignment horizontal="left" vertical="top" wrapText="1"/>
    </xf>
    <xf numFmtId="165" fontId="7" fillId="4" borderId="8" xfId="6" applyFont="1" applyFill="1" applyBorder="1" applyAlignment="1">
      <alignment horizontal="center" vertical="center" shrinkToFit="1"/>
    </xf>
    <xf numFmtId="165" fontId="9" fillId="4" borderId="8" xfId="10" applyFont="1" applyFill="1" applyBorder="1" applyAlignment="1">
      <alignment horizontal="center" vertical="center" shrinkToFit="1"/>
    </xf>
    <xf numFmtId="165" fontId="7" fillId="4" borderId="8" xfId="10" applyFont="1" applyFill="1" applyBorder="1" applyAlignment="1">
      <alignment horizontal="center" vertical="center" shrinkToFit="1"/>
    </xf>
    <xf numFmtId="165" fontId="9" fillId="4" borderId="8" xfId="25" applyNumberFormat="1" applyFont="1" applyFill="1" applyBorder="1" applyAlignment="1">
      <alignment horizontal="center" vertical="center" shrinkToFit="1"/>
    </xf>
    <xf numFmtId="165" fontId="9" fillId="4" borderId="8" xfId="26" applyNumberFormat="1" applyFont="1" applyFill="1" applyBorder="1" applyAlignment="1">
      <alignment horizontal="center" vertical="center" shrinkToFit="1"/>
    </xf>
    <xf numFmtId="165" fontId="9" fillId="4" borderId="8" xfId="27" applyNumberFormat="1" applyFont="1" applyFill="1" applyBorder="1" applyAlignment="1">
      <alignment horizontal="center" vertical="center" shrinkToFit="1"/>
    </xf>
    <xf numFmtId="165" fontId="9" fillId="4" borderId="10" xfId="10" applyFont="1" applyFill="1" applyBorder="1" applyAlignment="1">
      <alignment horizontal="center" vertical="center" shrinkToFit="1"/>
    </xf>
    <xf numFmtId="0" fontId="7" fillId="4" borderId="8" xfId="21" applyNumberFormat="1" applyFont="1" applyFill="1" applyBorder="1" applyAlignment="1">
      <alignment horizontal="center" vertical="center"/>
    </xf>
    <xf numFmtId="0" fontId="9" fillId="4" borderId="8" xfId="21" applyNumberFormat="1" applyFont="1" applyFill="1" applyBorder="1" applyAlignment="1">
      <alignment horizontal="center" vertical="center"/>
    </xf>
    <xf numFmtId="165" fontId="9" fillId="4" borderId="8" xfId="6" applyFont="1" applyFill="1" applyBorder="1" applyAlignment="1">
      <alignment horizontal="center" vertical="center" shrinkToFit="1"/>
    </xf>
    <xf numFmtId="165" fontId="9" fillId="4" borderId="12" xfId="10" applyFont="1" applyFill="1" applyBorder="1" applyAlignment="1">
      <alignment horizontal="center" vertical="center" shrinkToFit="1"/>
    </xf>
    <xf numFmtId="169" fontId="9" fillId="4" borderId="8" xfId="21" applyNumberFormat="1" applyFont="1" applyFill="1" applyBorder="1" applyAlignment="1">
      <alignment horizontal="center" vertical="center"/>
    </xf>
    <xf numFmtId="165" fontId="15" fillId="4" borderId="8" xfId="6" applyNumberFormat="1" applyFont="1" applyFill="1" applyBorder="1" applyAlignment="1" applyProtection="1">
      <alignment horizontal="center" vertical="center" shrinkToFit="1"/>
    </xf>
    <xf numFmtId="49" fontId="11" fillId="4" borderId="8" xfId="9" applyNumberFormat="1" applyFont="1" applyFill="1" applyBorder="1" applyProtection="1">
      <alignment horizontal="center" vertical="top" shrinkToFit="1"/>
    </xf>
    <xf numFmtId="0" fontId="11" fillId="4" borderId="8" xfId="8" applyNumberFormat="1" applyFont="1" applyFill="1" applyBorder="1" applyProtection="1">
      <alignment horizontal="left" vertical="top" wrapText="1"/>
    </xf>
    <xf numFmtId="165" fontId="11" fillId="4" borderId="8" xfId="10" applyNumberFormat="1" applyFont="1" applyFill="1" applyBorder="1" applyAlignment="1" applyProtection="1">
      <alignment horizontal="center" vertical="center" shrinkToFit="1"/>
    </xf>
    <xf numFmtId="0" fontId="15" fillId="4" borderId="8" xfId="11" applyNumberFormat="1" applyFont="1" applyFill="1" applyBorder="1" applyProtection="1"/>
    <xf numFmtId="165" fontId="15" fillId="4" borderId="8" xfId="12" applyNumberFormat="1" applyFont="1" applyFill="1" applyBorder="1" applyAlignment="1" applyProtection="1">
      <alignment horizontal="center" vertical="center" shrinkToFit="1"/>
    </xf>
    <xf numFmtId="0" fontId="15" fillId="4" borderId="8" xfId="4" applyNumberFormat="1" applyFont="1" applyFill="1" applyBorder="1" applyAlignment="1" applyProtection="1">
      <alignment horizontal="center" vertical="top" wrapText="1"/>
    </xf>
    <xf numFmtId="0" fontId="9" fillId="0" borderId="1" xfId="0" applyFont="1" applyBorder="1" applyAlignment="1">
      <alignment horizontal="right" wrapText="1"/>
    </xf>
    <xf numFmtId="49" fontId="7" fillId="4" borderId="8" xfId="0" applyNumberFormat="1" applyFont="1" applyFill="1" applyBorder="1" applyAlignment="1">
      <alignment horizontal="center" vertical="center" wrapText="1"/>
    </xf>
    <xf numFmtId="0" fontId="10" fillId="0" borderId="1" xfId="0" applyFont="1" applyBorder="1" applyAlignment="1">
      <alignment horizontal="center" wrapText="1"/>
    </xf>
    <xf numFmtId="0" fontId="7" fillId="4" borderId="8" xfId="4" applyFont="1" applyFill="1" applyBorder="1" applyAlignment="1">
      <alignment horizontal="center" vertical="top" wrapText="1"/>
    </xf>
    <xf numFmtId="0" fontId="15" fillId="4" borderId="8" xfId="19" applyNumberFormat="1" applyFont="1" applyFill="1" applyBorder="1" applyAlignment="1">
      <alignment horizontal="center" vertical="top" wrapText="1"/>
    </xf>
    <xf numFmtId="4" fontId="15" fillId="4" borderId="11" xfId="19" applyFont="1" applyFill="1" applyBorder="1" applyAlignment="1">
      <alignment horizontal="center" vertical="top" wrapText="1"/>
    </xf>
    <xf numFmtId="4" fontId="15" fillId="4" borderId="13" xfId="19" applyFont="1" applyFill="1" applyBorder="1" applyAlignment="1">
      <alignment horizontal="center" vertical="top" wrapText="1"/>
    </xf>
  </cellXfs>
  <cellStyles count="34">
    <cellStyle name="br" xfId="15"/>
    <cellStyle name="col" xfId="14"/>
    <cellStyle name="ex58" xfId="18"/>
    <cellStyle name="ex59" xfId="3"/>
    <cellStyle name="ex60" xfId="4"/>
    <cellStyle name="ex61" xfId="5"/>
    <cellStyle name="ex62" xfId="19"/>
    <cellStyle name="ex63" xfId="7"/>
    <cellStyle name="ex64" xfId="8"/>
    <cellStyle name="ex65" xfId="9"/>
    <cellStyle name="ex66" xfId="20"/>
    <cellStyle name="ex73" xfId="23"/>
    <cellStyle name="ex77" xfId="24"/>
    <cellStyle name="ex79" xfId="25"/>
    <cellStyle name="ex81" xfId="30"/>
    <cellStyle name="ex82" xfId="31"/>
    <cellStyle name="ex84" xfId="26"/>
    <cellStyle name="ex85" xfId="28"/>
    <cellStyle name="ex86" xfId="29"/>
    <cellStyle name="ex87" xfId="22"/>
    <cellStyle name="ex89" xfId="27"/>
    <cellStyle name="st57" xfId="1"/>
    <cellStyle name="st67" xfId="12"/>
    <cellStyle name="st68" xfId="6"/>
    <cellStyle name="st69" xfId="10"/>
    <cellStyle name="style0" xfId="16"/>
    <cellStyle name="td" xfId="17"/>
    <cellStyle name="tr" xfId="13"/>
    <cellStyle name="xl_bot_header" xfId="2"/>
    <cellStyle name="xl_total_center" xfId="11"/>
    <cellStyle name="Обычный" xfId="0" builtinId="0"/>
    <cellStyle name="Обычный 2" xfId="32"/>
    <cellStyle name="Финансовый" xfId="21" builtinId="3"/>
    <cellStyle name="Финансовый 2" xfId="33"/>
  </cellStyles>
  <dxfs count="0"/>
  <tableStyles count="0"/>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7EAADF"/>
      </a:accent1>
      <a:accent2>
        <a:srgbClr val="EA726F"/>
      </a:accent2>
      <a:accent3>
        <a:srgbClr val="A9D774"/>
      </a:accent3>
      <a:accent4>
        <a:srgbClr val="A78BC9"/>
      </a:accent4>
      <a:accent5>
        <a:srgbClr val="78CBE1"/>
      </a:accent5>
      <a:accent6>
        <a:srgbClr val="FCBF8C"/>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F133"/>
  <sheetViews>
    <sheetView showGridLines="0" tabSelected="1" view="pageBreakPreview" zoomScale="102" zoomScaleSheetLayoutView="102" workbookViewId="0">
      <pane ySplit="9" topLeftCell="A115" activePane="bottomLeft" state="frozen"/>
      <selection pane="bottomLeft" activeCell="A129" sqref="A129"/>
    </sheetView>
  </sheetViews>
  <sheetFormatPr defaultColWidth="9.140625" defaultRowHeight="15"/>
  <cols>
    <col min="1" max="1" width="21.5703125" style="1" customWidth="1"/>
    <col min="2" max="2" width="77.140625" style="1" customWidth="1"/>
    <col min="3" max="3" width="15.28515625" style="1" customWidth="1"/>
    <col min="4" max="4" width="1.28515625" style="1" customWidth="1"/>
    <col min="5" max="5" width="14.42578125" style="1" customWidth="1"/>
    <col min="6" max="16384" width="9.140625" style="1"/>
  </cols>
  <sheetData>
    <row r="1" spans="1:5" ht="16.149999999999999" customHeight="1">
      <c r="A1" s="2"/>
      <c r="B1" s="58" t="s">
        <v>98</v>
      </c>
      <c r="C1" s="58"/>
    </row>
    <row r="2" spans="1:5" ht="14.45" customHeight="1">
      <c r="A2" s="2"/>
      <c r="B2" s="58" t="s">
        <v>97</v>
      </c>
      <c r="C2" s="58"/>
    </row>
    <row r="3" spans="1:5" ht="14.45" customHeight="1">
      <c r="A3" s="2"/>
      <c r="B3" s="58" t="s">
        <v>96</v>
      </c>
      <c r="C3" s="58"/>
    </row>
    <row r="4" spans="1:5" ht="14.45" customHeight="1">
      <c r="A4" s="2"/>
      <c r="B4" s="58" t="s">
        <v>189</v>
      </c>
      <c r="C4" s="58"/>
    </row>
    <row r="5" spans="1:5" ht="12" customHeight="1">
      <c r="A5" s="2"/>
      <c r="B5" s="17"/>
      <c r="C5" s="17"/>
    </row>
    <row r="6" spans="1:5" ht="34.5" customHeight="1">
      <c r="A6" s="60" t="s">
        <v>128</v>
      </c>
      <c r="B6" s="60"/>
      <c r="C6" s="60"/>
      <c r="D6" s="8"/>
    </row>
    <row r="7" spans="1:5" ht="15.2" customHeight="1">
      <c r="A7" s="3"/>
      <c r="B7" s="3"/>
      <c r="C7" s="3" t="s">
        <v>95</v>
      </c>
      <c r="D7" s="7"/>
    </row>
    <row r="8" spans="1:5" ht="25.5">
      <c r="A8" s="59" t="s">
        <v>22</v>
      </c>
      <c r="B8" s="59"/>
      <c r="C8" s="16" t="s">
        <v>23</v>
      </c>
      <c r="D8" s="9"/>
    </row>
    <row r="9" spans="1:5">
      <c r="A9" s="59" t="s">
        <v>0</v>
      </c>
      <c r="B9" s="59"/>
      <c r="C9" s="16" t="s">
        <v>1</v>
      </c>
      <c r="D9" s="9"/>
    </row>
    <row r="10" spans="1:5">
      <c r="A10" s="61" t="s">
        <v>16</v>
      </c>
      <c r="B10" s="61"/>
      <c r="C10" s="39">
        <f>C11+C12+C13</f>
        <v>1598.9</v>
      </c>
      <c r="D10" s="10"/>
    </row>
    <row r="11" spans="1:5">
      <c r="A11" s="13" t="s">
        <v>80</v>
      </c>
      <c r="B11" s="14" t="s">
        <v>24</v>
      </c>
      <c r="C11" s="40">
        <v>108.5</v>
      </c>
    </row>
    <row r="12" spans="1:5">
      <c r="A12" s="13" t="s">
        <v>25</v>
      </c>
      <c r="B12" s="14" t="s">
        <v>26</v>
      </c>
      <c r="C12" s="40">
        <v>1457.7</v>
      </c>
    </row>
    <row r="13" spans="1:5">
      <c r="A13" s="13" t="s">
        <v>27</v>
      </c>
      <c r="B13" s="14" t="s">
        <v>28</v>
      </c>
      <c r="C13" s="40">
        <v>32.700000000000003</v>
      </c>
    </row>
    <row r="14" spans="1:5" ht="14.25" customHeight="1">
      <c r="A14" s="63" t="s">
        <v>106</v>
      </c>
      <c r="B14" s="64"/>
      <c r="C14" s="41">
        <f>C15</f>
        <v>0.9</v>
      </c>
    </row>
    <row r="15" spans="1:5" ht="38.25">
      <c r="A15" s="37" t="s">
        <v>105</v>
      </c>
      <c r="B15" s="36" t="s">
        <v>30</v>
      </c>
      <c r="C15" s="40">
        <v>0.9</v>
      </c>
    </row>
    <row r="16" spans="1:5">
      <c r="A16" s="61" t="s">
        <v>17</v>
      </c>
      <c r="B16" s="61"/>
      <c r="C16" s="39">
        <f>C17+C18+C19+C20+C21+C28+C29+C30+C31+C32+C33+C22+C24+C25+C26+C27+C23+C34</f>
        <v>560234.00000000012</v>
      </c>
      <c r="D16" s="6"/>
      <c r="E16" s="6"/>
    </row>
    <row r="17" spans="1:6" ht="57" customHeight="1">
      <c r="A17" s="13" t="s">
        <v>43</v>
      </c>
      <c r="B17" s="14" t="s">
        <v>44</v>
      </c>
      <c r="C17" s="40">
        <v>400430.2</v>
      </c>
      <c r="D17" s="4"/>
      <c r="E17" s="4"/>
    </row>
    <row r="18" spans="1:6" ht="63.75">
      <c r="A18" s="13" t="s">
        <v>35</v>
      </c>
      <c r="B18" s="18" t="s">
        <v>36</v>
      </c>
      <c r="C18" s="40">
        <v>1491.2</v>
      </c>
    </row>
    <row r="19" spans="1:6" ht="25.5">
      <c r="A19" s="13" t="s">
        <v>37</v>
      </c>
      <c r="B19" s="14" t="s">
        <v>38</v>
      </c>
      <c r="C19" s="40">
        <v>7097.6</v>
      </c>
    </row>
    <row r="20" spans="1:6" ht="51">
      <c r="A20" s="13" t="s">
        <v>39</v>
      </c>
      <c r="B20" s="18" t="s">
        <v>40</v>
      </c>
      <c r="C20" s="40">
        <v>163.80000000000001</v>
      </c>
    </row>
    <row r="21" spans="1:6" ht="51">
      <c r="A21" s="19" t="s">
        <v>41</v>
      </c>
      <c r="B21" s="20" t="s">
        <v>42</v>
      </c>
      <c r="C21" s="45">
        <v>2315.9</v>
      </c>
      <c r="D21" s="4"/>
    </row>
    <row r="22" spans="1:6" ht="25.5">
      <c r="A22" s="19" t="s">
        <v>89</v>
      </c>
      <c r="B22" s="21" t="s">
        <v>90</v>
      </c>
      <c r="C22" s="40">
        <v>5620.3</v>
      </c>
      <c r="D22" s="4"/>
    </row>
    <row r="23" spans="1:6" ht="25.5">
      <c r="A23" s="19" t="s">
        <v>91</v>
      </c>
      <c r="B23" s="22" t="s">
        <v>92</v>
      </c>
      <c r="C23" s="40">
        <v>14659.1</v>
      </c>
      <c r="D23" s="4"/>
    </row>
    <row r="24" spans="1:6" ht="66" customHeight="1">
      <c r="A24" s="13" t="s">
        <v>31</v>
      </c>
      <c r="B24" s="23" t="s">
        <v>2</v>
      </c>
      <c r="C24" s="40">
        <v>14264.4</v>
      </c>
      <c r="D24" s="12"/>
    </row>
    <row r="25" spans="1:6" ht="76.5">
      <c r="A25" s="13" t="s">
        <v>32</v>
      </c>
      <c r="B25" s="23" t="s">
        <v>3</v>
      </c>
      <c r="C25" s="40">
        <v>82.4</v>
      </c>
      <c r="D25" s="12"/>
      <c r="E25" s="4"/>
    </row>
    <row r="26" spans="1:6" ht="63.75">
      <c r="A26" s="13" t="s">
        <v>33</v>
      </c>
      <c r="B26" s="23" t="s">
        <v>4</v>
      </c>
      <c r="C26" s="40">
        <v>14816</v>
      </c>
      <c r="D26" s="4"/>
    </row>
    <row r="27" spans="1:6" ht="63.75">
      <c r="A27" s="19" t="s">
        <v>34</v>
      </c>
      <c r="B27" s="23" t="s">
        <v>5</v>
      </c>
      <c r="C27" s="40">
        <v>-1552.7</v>
      </c>
      <c r="D27" s="4"/>
    </row>
    <row r="28" spans="1:6" ht="25.5">
      <c r="A28" s="24" t="s">
        <v>45</v>
      </c>
      <c r="B28" s="25" t="s">
        <v>46</v>
      </c>
      <c r="C28" s="44">
        <v>49089.7</v>
      </c>
      <c r="D28" s="4"/>
      <c r="E28" s="5"/>
      <c r="F28" s="5"/>
    </row>
    <row r="29" spans="1:6" ht="38.25">
      <c r="A29" s="24" t="s">
        <v>47</v>
      </c>
      <c r="B29" s="25" t="s">
        <v>48</v>
      </c>
      <c r="C29" s="43">
        <v>27021.8</v>
      </c>
    </row>
    <row r="30" spans="1:6">
      <c r="A30" s="24" t="s">
        <v>49</v>
      </c>
      <c r="B30" s="25" t="s">
        <v>50</v>
      </c>
      <c r="C30" s="43">
        <v>48.8</v>
      </c>
      <c r="D30" s="4"/>
    </row>
    <row r="31" spans="1:6">
      <c r="A31" s="24" t="s">
        <v>51</v>
      </c>
      <c r="B31" s="25" t="s">
        <v>52</v>
      </c>
      <c r="C31" s="43">
        <v>14916</v>
      </c>
      <c r="D31" s="12"/>
    </row>
    <row r="32" spans="1:6" ht="25.5">
      <c r="A32" s="24" t="s">
        <v>53</v>
      </c>
      <c r="B32" s="25" t="s">
        <v>54</v>
      </c>
      <c r="C32" s="42">
        <v>2860.7</v>
      </c>
      <c r="D32" s="7"/>
    </row>
    <row r="33" spans="1:4" ht="25.5">
      <c r="A33" s="24" t="s">
        <v>55</v>
      </c>
      <c r="B33" s="25" t="s">
        <v>56</v>
      </c>
      <c r="C33" s="42">
        <v>6905.5</v>
      </c>
      <c r="D33" s="7"/>
    </row>
    <row r="34" spans="1:4" ht="38.25">
      <c r="A34" s="24" t="s">
        <v>107</v>
      </c>
      <c r="B34" s="34" t="s">
        <v>108</v>
      </c>
      <c r="C34" s="42">
        <v>3.3</v>
      </c>
      <c r="D34" s="7"/>
    </row>
    <row r="35" spans="1:4">
      <c r="A35" s="61" t="s">
        <v>93</v>
      </c>
      <c r="B35" s="61"/>
      <c r="C35" s="46">
        <f>C36</f>
        <v>0.1</v>
      </c>
      <c r="D35" s="15"/>
    </row>
    <row r="36" spans="1:4" ht="38.25">
      <c r="A36" s="13" t="s">
        <v>29</v>
      </c>
      <c r="B36" s="26" t="s">
        <v>30</v>
      </c>
      <c r="C36" s="47">
        <v>0.1</v>
      </c>
      <c r="D36" s="15"/>
    </row>
    <row r="37" spans="1:4">
      <c r="A37" s="61" t="s">
        <v>18</v>
      </c>
      <c r="B37" s="61"/>
      <c r="C37" s="39">
        <f>C38+C39+C40</f>
        <v>507.40000000000003</v>
      </c>
      <c r="D37" s="12"/>
    </row>
    <row r="38" spans="1:4" ht="51">
      <c r="A38" s="13" t="s">
        <v>111</v>
      </c>
      <c r="B38" s="34" t="s">
        <v>112</v>
      </c>
      <c r="C38" s="48">
        <v>0.4</v>
      </c>
      <c r="D38" s="12"/>
    </row>
    <row r="39" spans="1:4" ht="38.25">
      <c r="A39" s="13" t="s">
        <v>29</v>
      </c>
      <c r="B39" s="26" t="s">
        <v>30</v>
      </c>
      <c r="C39" s="44">
        <v>235.9</v>
      </c>
      <c r="D39" s="12"/>
    </row>
    <row r="40" spans="1:4" ht="89.25">
      <c r="A40" s="13" t="s">
        <v>109</v>
      </c>
      <c r="B40" s="33" t="s">
        <v>110</v>
      </c>
      <c r="C40" s="44">
        <v>271.10000000000002</v>
      </c>
      <c r="D40" s="12"/>
    </row>
    <row r="41" spans="1:4">
      <c r="A41" s="61" t="s">
        <v>19</v>
      </c>
      <c r="B41" s="61"/>
      <c r="C41" s="39">
        <f>C42+C46+C43+C44+C45</f>
        <v>70.7</v>
      </c>
      <c r="D41" s="4"/>
    </row>
    <row r="42" spans="1:4" ht="51">
      <c r="A42" s="24" t="s">
        <v>60</v>
      </c>
      <c r="B42" s="28" t="s">
        <v>61</v>
      </c>
      <c r="C42" s="40">
        <v>5.6</v>
      </c>
    </row>
    <row r="43" spans="1:4" ht="63.75">
      <c r="A43" s="29" t="s">
        <v>62</v>
      </c>
      <c r="B43" s="28" t="s">
        <v>63</v>
      </c>
      <c r="C43" s="49">
        <v>15.9</v>
      </c>
    </row>
    <row r="44" spans="1:4" ht="51">
      <c r="A44" s="29" t="s">
        <v>64</v>
      </c>
      <c r="B44" s="36" t="s">
        <v>66</v>
      </c>
      <c r="C44" s="49">
        <v>5.0999999999999996</v>
      </c>
    </row>
    <row r="45" spans="1:4" ht="51">
      <c r="A45" s="29" t="s">
        <v>124</v>
      </c>
      <c r="B45" s="36" t="s">
        <v>112</v>
      </c>
      <c r="C45" s="49">
        <v>5</v>
      </c>
    </row>
    <row r="46" spans="1:4" ht="51">
      <c r="A46" s="24" t="s">
        <v>57</v>
      </c>
      <c r="B46" s="28" t="s">
        <v>65</v>
      </c>
      <c r="C46" s="40">
        <v>39.1</v>
      </c>
    </row>
    <row r="47" spans="1:4">
      <c r="A47" s="61" t="s">
        <v>125</v>
      </c>
      <c r="B47" s="61"/>
      <c r="C47" s="41">
        <f>C48</f>
        <v>5</v>
      </c>
    </row>
    <row r="48" spans="1:4">
      <c r="A48" s="24" t="s">
        <v>126</v>
      </c>
      <c r="B48" s="33" t="s">
        <v>127</v>
      </c>
      <c r="C48" s="40">
        <v>5</v>
      </c>
    </row>
    <row r="49" spans="1:5">
      <c r="A49" s="61" t="s">
        <v>20</v>
      </c>
      <c r="B49" s="61"/>
      <c r="C49" s="39">
        <f>C50+C52+C60+C59+C51+C53+C56+C57+C54+C55+C58</f>
        <v>2823.12</v>
      </c>
      <c r="D49" s="11"/>
      <c r="E49" s="6"/>
    </row>
    <row r="50" spans="1:5" ht="51">
      <c r="A50" s="29" t="s">
        <v>60</v>
      </c>
      <c r="B50" s="28" t="s">
        <v>61</v>
      </c>
      <c r="C50" s="50">
        <v>114.5</v>
      </c>
      <c r="D50" s="7"/>
    </row>
    <row r="51" spans="1:5" ht="63.75">
      <c r="A51" s="29" t="s">
        <v>62</v>
      </c>
      <c r="B51" s="36" t="s">
        <v>101</v>
      </c>
      <c r="C51" s="50">
        <v>324.5</v>
      </c>
      <c r="D51" s="7"/>
    </row>
    <row r="52" spans="1:5" ht="52.5" customHeight="1">
      <c r="A52" s="29" t="s">
        <v>64</v>
      </c>
      <c r="B52" s="20" t="s">
        <v>66</v>
      </c>
      <c r="C52" s="50">
        <v>43.2</v>
      </c>
      <c r="D52" s="7"/>
    </row>
    <row r="53" spans="1:5" ht="51.75" customHeight="1">
      <c r="A53" s="35" t="s">
        <v>67</v>
      </c>
      <c r="B53" s="36" t="s">
        <v>102</v>
      </c>
      <c r="C53" s="50">
        <v>44.5</v>
      </c>
      <c r="D53" s="7"/>
    </row>
    <row r="54" spans="1:5" ht="48" customHeight="1">
      <c r="A54" s="35" t="s">
        <v>113</v>
      </c>
      <c r="B54" s="36" t="s">
        <v>114</v>
      </c>
      <c r="C54" s="50">
        <v>7</v>
      </c>
      <c r="D54" s="7"/>
    </row>
    <row r="55" spans="1:5" ht="51.75" customHeight="1">
      <c r="A55" s="35" t="s">
        <v>115</v>
      </c>
      <c r="B55" s="36" t="s">
        <v>116</v>
      </c>
      <c r="C55" s="50">
        <v>3</v>
      </c>
      <c r="D55" s="7"/>
    </row>
    <row r="56" spans="1:5" ht="63" customHeight="1">
      <c r="A56" s="29" t="s">
        <v>69</v>
      </c>
      <c r="B56" s="36" t="s">
        <v>68</v>
      </c>
      <c r="C56" s="50">
        <v>18.600000000000001</v>
      </c>
      <c r="D56" s="7"/>
    </row>
    <row r="57" spans="1:5" ht="53.25" customHeight="1">
      <c r="A57" s="35" t="s">
        <v>58</v>
      </c>
      <c r="B57" s="36" t="s">
        <v>59</v>
      </c>
      <c r="C57" s="50">
        <v>13.42</v>
      </c>
      <c r="D57" s="7"/>
    </row>
    <row r="58" spans="1:5" ht="54.6" customHeight="1">
      <c r="A58" s="35" t="s">
        <v>111</v>
      </c>
      <c r="B58" s="34" t="s">
        <v>112</v>
      </c>
      <c r="C58" s="50">
        <v>291</v>
      </c>
      <c r="D58" s="7"/>
    </row>
    <row r="59" spans="1:5" ht="51">
      <c r="A59" s="29" t="s">
        <v>57</v>
      </c>
      <c r="B59" s="28" t="s">
        <v>65</v>
      </c>
      <c r="C59" s="50">
        <v>1903.4</v>
      </c>
      <c r="D59" s="7"/>
    </row>
    <row r="60" spans="1:5" ht="87" customHeight="1">
      <c r="A60" s="29" t="s">
        <v>99</v>
      </c>
      <c r="B60" s="33" t="s">
        <v>100</v>
      </c>
      <c r="C60" s="50">
        <v>60</v>
      </c>
      <c r="D60" s="7"/>
    </row>
    <row r="61" spans="1:5">
      <c r="A61" s="57" t="s">
        <v>129</v>
      </c>
      <c r="B61" s="57"/>
      <c r="C61" s="51">
        <f>C62</f>
        <v>480.2</v>
      </c>
      <c r="D61" s="7"/>
    </row>
    <row r="62" spans="1:5" ht="38.25">
      <c r="A62" s="52" t="s">
        <v>130</v>
      </c>
      <c r="B62" s="53" t="s">
        <v>131</v>
      </c>
      <c r="C62" s="54">
        <v>480.2</v>
      </c>
    </row>
    <row r="63" spans="1:5" ht="16.5" customHeight="1">
      <c r="A63" s="61" t="s">
        <v>21</v>
      </c>
      <c r="B63" s="61"/>
      <c r="C63" s="39">
        <f>SUM(C64:C93)</f>
        <v>657303.56328000012</v>
      </c>
      <c r="D63" s="4"/>
    </row>
    <row r="64" spans="1:5" ht="51">
      <c r="A64" s="24" t="s">
        <v>70</v>
      </c>
      <c r="B64" s="18" t="s">
        <v>6</v>
      </c>
      <c r="C64" s="40">
        <v>15335.5</v>
      </c>
      <c r="D64" s="4"/>
      <c r="E64" s="4"/>
    </row>
    <row r="65" spans="1:3" ht="51">
      <c r="A65" s="24" t="s">
        <v>71</v>
      </c>
      <c r="B65" s="14" t="s">
        <v>7</v>
      </c>
      <c r="C65" s="40">
        <v>34.9</v>
      </c>
    </row>
    <row r="66" spans="1:3" ht="38.25">
      <c r="A66" s="24" t="s">
        <v>72</v>
      </c>
      <c r="B66" s="14" t="s">
        <v>8</v>
      </c>
      <c r="C66" s="40">
        <v>702.4</v>
      </c>
    </row>
    <row r="67" spans="1:3" ht="25.5">
      <c r="A67" s="24" t="s">
        <v>73</v>
      </c>
      <c r="B67" s="14" t="s">
        <v>9</v>
      </c>
      <c r="C67" s="40">
        <v>13275.8</v>
      </c>
    </row>
    <row r="68" spans="1:3" ht="51">
      <c r="A68" s="24" t="s">
        <v>74</v>
      </c>
      <c r="B68" s="14" t="s">
        <v>10</v>
      </c>
      <c r="C68" s="40">
        <v>997.3</v>
      </c>
    </row>
    <row r="69" spans="1:3">
      <c r="A69" s="24" t="s">
        <v>84</v>
      </c>
      <c r="B69" s="27" t="s">
        <v>83</v>
      </c>
      <c r="C69" s="40">
        <v>2901</v>
      </c>
    </row>
    <row r="70" spans="1:3" ht="38.25">
      <c r="A70" s="24" t="s">
        <v>75</v>
      </c>
      <c r="B70" s="14" t="s">
        <v>11</v>
      </c>
      <c r="C70" s="40">
        <v>6299</v>
      </c>
    </row>
    <row r="71" spans="1:3" ht="63.75">
      <c r="A71" s="24" t="s">
        <v>76</v>
      </c>
      <c r="B71" s="18" t="s">
        <v>12</v>
      </c>
      <c r="C71" s="40">
        <v>3109.8</v>
      </c>
    </row>
    <row r="72" spans="1:3" ht="38.25">
      <c r="A72" s="24" t="s">
        <v>77</v>
      </c>
      <c r="B72" s="20" t="s">
        <v>13</v>
      </c>
      <c r="C72" s="40">
        <v>63.1</v>
      </c>
    </row>
    <row r="73" spans="1:3" ht="38.25">
      <c r="A73" s="31" t="s">
        <v>87</v>
      </c>
      <c r="B73" s="27" t="s">
        <v>88</v>
      </c>
      <c r="C73" s="40">
        <v>12189.7</v>
      </c>
    </row>
    <row r="74" spans="1:3" ht="25.5">
      <c r="A74" s="31" t="s">
        <v>117</v>
      </c>
      <c r="B74" s="33" t="s">
        <v>118</v>
      </c>
      <c r="C74" s="40">
        <v>14.4</v>
      </c>
    </row>
    <row r="75" spans="1:3" ht="38.25">
      <c r="A75" s="31" t="s">
        <v>81</v>
      </c>
      <c r="B75" s="21" t="s">
        <v>82</v>
      </c>
      <c r="C75" s="40">
        <v>728.6</v>
      </c>
    </row>
    <row r="76" spans="1:3" ht="89.25">
      <c r="A76" s="31" t="s">
        <v>103</v>
      </c>
      <c r="B76" s="34" t="s">
        <v>104</v>
      </c>
      <c r="C76" s="40">
        <v>25.5</v>
      </c>
    </row>
    <row r="77" spans="1:3" ht="63.75">
      <c r="A77" s="31" t="s">
        <v>86</v>
      </c>
      <c r="B77" s="21" t="s">
        <v>85</v>
      </c>
      <c r="C77" s="40">
        <v>1</v>
      </c>
    </row>
    <row r="78" spans="1:3">
      <c r="A78" s="24" t="s">
        <v>78</v>
      </c>
      <c r="B78" s="14" t="s">
        <v>14</v>
      </c>
      <c r="C78" s="40">
        <v>-158.1</v>
      </c>
    </row>
    <row r="79" spans="1:3">
      <c r="A79" s="32" t="s">
        <v>119</v>
      </c>
      <c r="B79" s="33" t="s">
        <v>120</v>
      </c>
      <c r="C79" s="40">
        <v>6825.5</v>
      </c>
    </row>
    <row r="80" spans="1:3" ht="25.5">
      <c r="A80" s="52" t="s">
        <v>132</v>
      </c>
      <c r="B80" s="53" t="s">
        <v>133</v>
      </c>
      <c r="C80" s="54">
        <v>175123.53547</v>
      </c>
    </row>
    <row r="81" spans="1:3" ht="63.75">
      <c r="A81" s="52" t="s">
        <v>134</v>
      </c>
      <c r="B81" s="53" t="s">
        <v>135</v>
      </c>
      <c r="C81" s="54">
        <v>407342.39371999999</v>
      </c>
    </row>
    <row r="82" spans="1:3" ht="51">
      <c r="A82" s="52" t="s">
        <v>136</v>
      </c>
      <c r="B82" s="53" t="s">
        <v>137</v>
      </c>
      <c r="C82" s="54">
        <v>6499.2396600000002</v>
      </c>
    </row>
    <row r="83" spans="1:3" ht="25.5">
      <c r="A83" s="52" t="s">
        <v>138</v>
      </c>
      <c r="B83" s="53" t="s">
        <v>139</v>
      </c>
      <c r="C83" s="54">
        <v>1197.65003</v>
      </c>
    </row>
    <row r="84" spans="1:3">
      <c r="A84" s="52" t="s">
        <v>140</v>
      </c>
      <c r="B84" s="53" t="s">
        <v>141</v>
      </c>
      <c r="C84" s="54">
        <v>61524.303379999998</v>
      </c>
    </row>
    <row r="85" spans="1:3" ht="25.5">
      <c r="A85" s="52" t="s">
        <v>142</v>
      </c>
      <c r="B85" s="53" t="s">
        <v>143</v>
      </c>
      <c r="C85" s="54">
        <f>50547.76335-2832.7</f>
        <v>47715.063350000004</v>
      </c>
    </row>
    <row r="86" spans="1:3" ht="38.25">
      <c r="A86" s="52" t="s">
        <v>144</v>
      </c>
      <c r="B86" s="53" t="s">
        <v>145</v>
      </c>
      <c r="C86" s="54">
        <f>23185.36384+2832.7</f>
        <v>26018.063840000003</v>
      </c>
    </row>
    <row r="87" spans="1:3" ht="38.25">
      <c r="A87" s="52" t="s">
        <v>146</v>
      </c>
      <c r="B87" s="53" t="s">
        <v>147</v>
      </c>
      <c r="C87" s="54">
        <v>26.113</v>
      </c>
    </row>
    <row r="88" spans="1:3">
      <c r="A88" s="52" t="s">
        <v>148</v>
      </c>
      <c r="B88" s="53" t="s">
        <v>149</v>
      </c>
      <c r="C88" s="54">
        <v>4028.7460000000001</v>
      </c>
    </row>
    <row r="89" spans="1:3" ht="38.25">
      <c r="A89" s="52" t="s">
        <v>150</v>
      </c>
      <c r="B89" s="53" t="s">
        <v>151</v>
      </c>
      <c r="C89" s="54">
        <v>32.799999999999997</v>
      </c>
    </row>
    <row r="90" spans="1:3" ht="25.5">
      <c r="A90" s="52" t="s">
        <v>152</v>
      </c>
      <c r="B90" s="53" t="s">
        <v>153</v>
      </c>
      <c r="C90" s="54">
        <v>26.5</v>
      </c>
    </row>
    <row r="91" spans="1:3">
      <c r="A91" s="52" t="s">
        <v>154</v>
      </c>
      <c r="B91" s="53" t="s">
        <v>155</v>
      </c>
      <c r="C91" s="54">
        <v>4429</v>
      </c>
    </row>
    <row r="92" spans="1:3" ht="38.25">
      <c r="A92" s="52" t="s">
        <v>156</v>
      </c>
      <c r="B92" s="53" t="s">
        <v>157</v>
      </c>
      <c r="C92" s="54">
        <v>27.269210000000001</v>
      </c>
    </row>
    <row r="93" spans="1:3" ht="25.5">
      <c r="A93" s="52" t="s">
        <v>158</v>
      </c>
      <c r="B93" s="53" t="s">
        <v>159</v>
      </c>
      <c r="C93" s="54">
        <v>-139032.51438000001</v>
      </c>
    </row>
    <row r="94" spans="1:3">
      <c r="A94" s="62" t="s">
        <v>94</v>
      </c>
      <c r="B94" s="62"/>
      <c r="C94" s="41">
        <f>C95+C96+C97+C98+C99+C100+C101+C102</f>
        <v>71513.728300000002</v>
      </c>
    </row>
    <row r="95" spans="1:3">
      <c r="A95" s="32" t="s">
        <v>84</v>
      </c>
      <c r="B95" s="30" t="s">
        <v>83</v>
      </c>
      <c r="C95" s="40">
        <v>18.899999999999999</v>
      </c>
    </row>
    <row r="96" spans="1:3" ht="38.25">
      <c r="A96" s="32" t="s">
        <v>79</v>
      </c>
      <c r="B96" s="34" t="s">
        <v>15</v>
      </c>
      <c r="C96" s="40">
        <v>154.5</v>
      </c>
    </row>
    <row r="97" spans="1:3" ht="38.25">
      <c r="A97" s="52" t="s">
        <v>160</v>
      </c>
      <c r="B97" s="53" t="s">
        <v>161</v>
      </c>
      <c r="C97" s="54">
        <v>3291.7316000000001</v>
      </c>
    </row>
    <row r="98" spans="1:3">
      <c r="A98" s="52" t="s">
        <v>162</v>
      </c>
      <c r="B98" s="53" t="s">
        <v>163</v>
      </c>
      <c r="C98" s="54">
        <v>328.32485000000003</v>
      </c>
    </row>
    <row r="99" spans="1:3">
      <c r="A99" s="52" t="s">
        <v>140</v>
      </c>
      <c r="B99" s="53" t="s">
        <v>141</v>
      </c>
      <c r="C99" s="54">
        <v>66562.418780000007</v>
      </c>
    </row>
    <row r="100" spans="1:3" ht="15.75" customHeight="1">
      <c r="A100" s="52" t="s">
        <v>154</v>
      </c>
      <c r="B100" s="53" t="s">
        <v>155</v>
      </c>
      <c r="C100" s="54">
        <v>1112.4000000000001</v>
      </c>
    </row>
    <row r="101" spans="1:3" ht="26.45" customHeight="1">
      <c r="A101" s="52" t="s">
        <v>164</v>
      </c>
      <c r="B101" s="53" t="s">
        <v>165</v>
      </c>
      <c r="C101" s="54">
        <v>40.360909999999997</v>
      </c>
    </row>
    <row r="102" spans="1:3" ht="26.45" customHeight="1">
      <c r="A102" s="52" t="s">
        <v>166</v>
      </c>
      <c r="B102" s="53" t="s">
        <v>167</v>
      </c>
      <c r="C102" s="54">
        <v>5.0921599999999998</v>
      </c>
    </row>
    <row r="103" spans="1:3" ht="14.25" customHeight="1">
      <c r="A103" s="62" t="s">
        <v>121</v>
      </c>
      <c r="B103" s="62"/>
      <c r="C103" s="41">
        <f>C104+C106+C105+C107+C108+C109+C110+C111+C112+C113+C114+C115+C116+C117</f>
        <v>1079326.09598</v>
      </c>
    </row>
    <row r="104" spans="1:3" ht="14.25" customHeight="1">
      <c r="A104" s="32" t="s">
        <v>84</v>
      </c>
      <c r="B104" s="36" t="s">
        <v>83</v>
      </c>
      <c r="C104" s="40">
        <v>2550.1</v>
      </c>
    </row>
    <row r="105" spans="1:3" ht="26.45" customHeight="1">
      <c r="A105" s="32" t="s">
        <v>79</v>
      </c>
      <c r="B105" s="34" t="s">
        <v>15</v>
      </c>
      <c r="C105" s="40">
        <v>46.8</v>
      </c>
    </row>
    <row r="106" spans="1:3" ht="18" customHeight="1">
      <c r="A106" s="32" t="s">
        <v>123</v>
      </c>
      <c r="B106" s="38" t="s">
        <v>122</v>
      </c>
      <c r="C106" s="40">
        <v>70.099999999999994</v>
      </c>
    </row>
    <row r="107" spans="1:3" ht="26.45" customHeight="1">
      <c r="A107" s="52" t="s">
        <v>168</v>
      </c>
      <c r="B107" s="53" t="s">
        <v>169</v>
      </c>
      <c r="C107" s="54">
        <v>16113.4</v>
      </c>
    </row>
    <row r="108" spans="1:3" ht="26.45" customHeight="1">
      <c r="A108" s="52" t="s">
        <v>170</v>
      </c>
      <c r="B108" s="53" t="s">
        <v>171</v>
      </c>
      <c r="C108" s="54">
        <v>95395.154800000004</v>
      </c>
    </row>
    <row r="109" spans="1:3" ht="14.25" customHeight="1">
      <c r="A109" s="52" t="s">
        <v>140</v>
      </c>
      <c r="B109" s="53" t="s">
        <v>141</v>
      </c>
      <c r="C109" s="54">
        <v>26906.65797</v>
      </c>
    </row>
    <row r="110" spans="1:3" ht="26.45" customHeight="1">
      <c r="A110" s="52" t="s">
        <v>172</v>
      </c>
      <c r="B110" s="53" t="s">
        <v>173</v>
      </c>
      <c r="C110" s="54">
        <v>9110.0490699999991</v>
      </c>
    </row>
    <row r="111" spans="1:3" ht="18" customHeight="1">
      <c r="A111" s="52" t="s">
        <v>174</v>
      </c>
      <c r="B111" s="53" t="s">
        <v>175</v>
      </c>
      <c r="C111" s="54">
        <v>883585.1</v>
      </c>
    </row>
    <row r="112" spans="1:3" ht="26.45" customHeight="1">
      <c r="A112" s="52" t="s">
        <v>176</v>
      </c>
      <c r="B112" s="53" t="s">
        <v>177</v>
      </c>
      <c r="C112" s="54">
        <v>398.6</v>
      </c>
    </row>
    <row r="113" spans="1:4" ht="26.45" customHeight="1">
      <c r="A113" s="52" t="s">
        <v>178</v>
      </c>
      <c r="B113" s="53" t="s">
        <v>179</v>
      </c>
      <c r="C113" s="54">
        <v>3503.2919999999999</v>
      </c>
    </row>
    <row r="114" spans="1:4" ht="26.45" customHeight="1">
      <c r="A114" s="52" t="s">
        <v>180</v>
      </c>
      <c r="B114" s="53" t="s">
        <v>181</v>
      </c>
      <c r="C114" s="54">
        <v>42196.9</v>
      </c>
    </row>
    <row r="115" spans="1:4" ht="17.25" customHeight="1">
      <c r="A115" s="52" t="s">
        <v>148</v>
      </c>
      <c r="B115" s="53" t="s">
        <v>149</v>
      </c>
      <c r="C115" s="54">
        <v>1000</v>
      </c>
    </row>
    <row r="116" spans="1:4" ht="17.25" customHeight="1">
      <c r="A116" s="52" t="s">
        <v>154</v>
      </c>
      <c r="B116" s="53" t="s">
        <v>155</v>
      </c>
      <c r="C116" s="54">
        <v>1000</v>
      </c>
    </row>
    <row r="117" spans="1:4" ht="26.45" customHeight="1">
      <c r="A117" s="52" t="s">
        <v>158</v>
      </c>
      <c r="B117" s="53" t="s">
        <v>159</v>
      </c>
      <c r="C117" s="54">
        <v>-2550.0578599999999</v>
      </c>
    </row>
    <row r="118" spans="1:4" ht="18" customHeight="1">
      <c r="A118" s="57" t="s">
        <v>182</v>
      </c>
      <c r="B118" s="57"/>
      <c r="C118" s="51">
        <f>C119+C120+C121+C122+C123+C124+C125+C126</f>
        <v>221476.74104000002</v>
      </c>
    </row>
    <row r="119" spans="1:4" ht="26.45" customHeight="1">
      <c r="A119" s="52" t="s">
        <v>183</v>
      </c>
      <c r="B119" s="53" t="s">
        <v>184</v>
      </c>
      <c r="C119" s="54">
        <v>68</v>
      </c>
    </row>
    <row r="120" spans="1:4" ht="26.45" customHeight="1">
      <c r="A120" s="52" t="s">
        <v>185</v>
      </c>
      <c r="B120" s="53" t="s">
        <v>186</v>
      </c>
      <c r="C120" s="54">
        <v>69059</v>
      </c>
    </row>
    <row r="121" spans="1:4" ht="15.75" customHeight="1">
      <c r="A121" s="52" t="s">
        <v>187</v>
      </c>
      <c r="B121" s="53" t="s">
        <v>188</v>
      </c>
      <c r="C121" s="54">
        <v>2521.9503</v>
      </c>
    </row>
    <row r="122" spans="1:4" ht="15.75" customHeight="1">
      <c r="A122" s="52" t="s">
        <v>140</v>
      </c>
      <c r="B122" s="53" t="s">
        <v>141</v>
      </c>
      <c r="C122" s="54">
        <v>135992.11343999999</v>
      </c>
    </row>
    <row r="123" spans="1:4" ht="25.5">
      <c r="A123" s="52" t="s">
        <v>142</v>
      </c>
      <c r="B123" s="53" t="s">
        <v>143</v>
      </c>
      <c r="C123" s="54">
        <v>13737.7</v>
      </c>
      <c r="D123" s="12"/>
    </row>
    <row r="124" spans="1:4" ht="38.25">
      <c r="A124" s="52" t="s">
        <v>130</v>
      </c>
      <c r="B124" s="53" t="s">
        <v>131</v>
      </c>
      <c r="C124" s="54">
        <v>148.65899999999999</v>
      </c>
    </row>
    <row r="125" spans="1:4" ht="38.25">
      <c r="A125" s="52" t="s">
        <v>156</v>
      </c>
      <c r="B125" s="53" t="s">
        <v>157</v>
      </c>
      <c r="C125" s="54">
        <v>20.206</v>
      </c>
    </row>
    <row r="126" spans="1:4" ht="25.5">
      <c r="A126" s="52" t="s">
        <v>158</v>
      </c>
      <c r="B126" s="53" t="s">
        <v>159</v>
      </c>
      <c r="C126" s="54">
        <v>-70.887699999999995</v>
      </c>
    </row>
    <row r="127" spans="1:4">
      <c r="A127" s="55" t="s">
        <v>190</v>
      </c>
      <c r="B127" s="55"/>
      <c r="C127" s="56">
        <f>C10+C14+C16+C35+C37+C41+C47+C49+C61+C63+C94+C103+C118</f>
        <v>2595340.4486000002</v>
      </c>
    </row>
    <row r="130" spans="3:3">
      <c r="C130" s="4"/>
    </row>
    <row r="133" spans="3:3">
      <c r="C133" s="4"/>
    </row>
  </sheetData>
  <mergeCells count="20">
    <mergeCell ref="A14:B14"/>
    <mergeCell ref="A103:B103"/>
    <mergeCell ref="A47:B47"/>
    <mergeCell ref="A61:B61"/>
    <mergeCell ref="A118:B118"/>
    <mergeCell ref="B2:C2"/>
    <mergeCell ref="B1:C1"/>
    <mergeCell ref="B4:C4"/>
    <mergeCell ref="B3:C3"/>
    <mergeCell ref="A8:B8"/>
    <mergeCell ref="A9:B9"/>
    <mergeCell ref="A6:C6"/>
    <mergeCell ref="A10:B10"/>
    <mergeCell ref="A16:B16"/>
    <mergeCell ref="A37:B37"/>
    <mergeCell ref="A41:B41"/>
    <mergeCell ref="A49:B49"/>
    <mergeCell ref="A63:B63"/>
    <mergeCell ref="A35:B35"/>
    <mergeCell ref="A94:B94"/>
  </mergeCells>
  <pageMargins left="0.70866141732283472" right="0.70866141732283472" top="0.39370078740157483" bottom="0.39370078740157483" header="0.31496062992125984" footer="0.31496062992125984"/>
  <pageSetup paperSize="9" scale="75" fitToHeight="0" orientation="portrait" blackAndWhite="1"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ailMerge>
  <Parameters>
    <Parameter Name="ReportMode" Type="System.Int32" Value="6"/>
    <Parameter Name="ReportBaseParams" Type="System.String" Value="&lt;?xml version=&quot;1.0&quot; encoding=&quot;utf-16&quot;?&gt;&#10;&lt;ShortPrimaryServiceReportArguments xmlns:xsd=&quot;http://www.w3.org/2001/XMLSchema&quot; xmlns:xsi=&quot;http://www.w3.org/2001/XMLSchema-instance&quot;&gt;&#10;  &lt;DateInfo&gt;&#10;    &lt;string&gt;01.01.2021&lt;/string&gt;&#10;    &lt;string&gt;30.06.2021&lt;/string&gt;&#10;  &lt;/DateInfo&gt;&#10;  &lt;Code&gt;MAKET_GENERATOR&lt;/Code&gt;&#10;  &lt;ObjectCode&gt;MAKET_GENERATOR&lt;/ObjectCode&gt;&#10;  &lt;DocName&gt;РЧБ для сверки БР (копия от 22.01.2020 4_44_44)&lt;/DocName&gt;&#10;  &lt;VariantName&gt;РЧБ для сверки БР (копия от 22.01.2020 4:44:44)&lt;/VariantName&gt;&#10;  &lt;VariantLink&gt;280&lt;/VariantLink&gt;&#10;  &lt;SvodReportLink xsi:nil=&quot;true&quot; /&gt;&#10;  &lt;ReportLink xsi:nil=&quot;true&quot; /&gt;&#10;  &lt;SilentMode&gt;false&lt;/SilentMode&gt;&#10;&lt;/ShortPrimaryServiceReportArguments&gt;"/>
  </Parameters>
</MailMerge>
</file>

<file path=customXml/itemProps1.xml><?xml version="1.0" encoding="utf-8"?>
<ds:datastoreItem xmlns:ds="http://schemas.openxmlformats.org/officeDocument/2006/customXml" ds:itemID="{5711D2ED-DF5B-44C8-9A0B-CFFC4E5F0F1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Документ</vt:lpstr>
      <vt:lpstr>Документ!Заголовки_для_печати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DESKTOP-FB12QV6\PCUSER_EM</dc:creator>
  <cp:lastModifiedBy>PCUSER_EM</cp:lastModifiedBy>
  <cp:lastPrinted>2025-03-25T11:43:39Z</cp:lastPrinted>
  <dcterms:created xsi:type="dcterms:W3CDTF">2021-07-07T12:29:10Z</dcterms:created>
  <dcterms:modified xsi:type="dcterms:W3CDTF">2025-03-25T11:43:41Z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Название документа">
    <vt:lpwstr>РЧБ для сверки БР (копия от 22.01.2020 4_44_44)(21).xlsx</vt:lpwstr>
  </property>
  <property fmtid="{D5CDD505-2E9C-101B-9397-08002B2CF9AE}" pid="3" name="Название отчета">
    <vt:lpwstr>РЧБ для сверки БР (копия от 22.01.2020 4_44_44)(21).xlsx</vt:lpwstr>
  </property>
  <property fmtid="{D5CDD505-2E9C-101B-9397-08002B2CF9AE}" pid="4" name="Версия клиента">
    <vt:lpwstr>20.2.13.12302 (.NET 4.0)</vt:lpwstr>
  </property>
  <property fmtid="{D5CDD505-2E9C-101B-9397-08002B2CF9AE}" pid="5" name="Версия базы">
    <vt:lpwstr>20.2.2923.288050920</vt:lpwstr>
  </property>
  <property fmtid="{D5CDD505-2E9C-101B-9397-08002B2CF9AE}" pid="6" name="Тип сервера">
    <vt:lpwstr>MSSQL</vt:lpwstr>
  </property>
  <property fmtid="{D5CDD505-2E9C-101B-9397-08002B2CF9AE}" pid="7" name="Сервер">
    <vt:lpwstr>10.33.66.21</vt:lpwstr>
  </property>
  <property fmtid="{D5CDD505-2E9C-101B-9397-08002B2CF9AE}" pid="8" name="База">
    <vt:lpwstr>komi_2021</vt:lpwstr>
  </property>
  <property fmtid="{D5CDD505-2E9C-101B-9397-08002B2CF9AE}" pid="9" name="Пользователь">
    <vt:lpwstr>09-уф-плехова-ем</vt:lpwstr>
  </property>
  <property fmtid="{D5CDD505-2E9C-101B-9397-08002B2CF9AE}" pid="10" name="Шаблон">
    <vt:lpwstr>rep_maket.XLT</vt:lpwstr>
  </property>
  <property fmtid="{D5CDD505-2E9C-101B-9397-08002B2CF9AE}" pid="11" name="Локальная база">
    <vt:lpwstr>не используется</vt:lpwstr>
  </property>
</Properties>
</file>