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1" i="1" l="1"/>
  <c r="H132" i="1" s="1"/>
  <c r="I131" i="1"/>
  <c r="I132" i="1" s="1"/>
  <c r="H125" i="1"/>
  <c r="I125" i="1"/>
  <c r="I83" i="1"/>
  <c r="H83" i="1"/>
  <c r="G131" i="1"/>
  <c r="G125" i="1"/>
  <c r="G83" i="1"/>
  <c r="G132" i="1" l="1"/>
  <c r="E18" i="2" l="1"/>
  <c r="F18" i="2"/>
  <c r="D18" i="2"/>
  <c r="D16" i="2"/>
  <c r="E16" i="2"/>
  <c r="F16" i="2"/>
  <c r="E15" i="2"/>
  <c r="F15" i="2"/>
  <c r="D15" i="2"/>
  <c r="E13" i="2"/>
  <c r="F13" i="2"/>
  <c r="D13" i="2"/>
  <c r="E12" i="2"/>
  <c r="F12" i="2"/>
  <c r="D12" i="2"/>
  <c r="E8" i="2"/>
  <c r="F8" i="2"/>
  <c r="E7" i="2"/>
  <c r="F7" i="2"/>
  <c r="E6" i="2"/>
  <c r="F6" i="2"/>
  <c r="E117" i="1"/>
  <c r="F117" i="1"/>
  <c r="E34" i="1"/>
  <c r="F34" i="1"/>
  <c r="E82" i="1"/>
  <c r="F82" i="1"/>
  <c r="E24" i="1"/>
  <c r="F24" i="1"/>
  <c r="D24" i="1"/>
  <c r="E58" i="1"/>
  <c r="F58" i="1"/>
  <c r="E50" i="1"/>
  <c r="F50" i="1"/>
  <c r="E13" i="1"/>
  <c r="F13" i="1"/>
  <c r="E75" i="1"/>
  <c r="F75" i="1"/>
  <c r="E105" i="1"/>
  <c r="F105" i="1"/>
  <c r="E67" i="1"/>
  <c r="F67" i="1"/>
  <c r="E124" i="1"/>
  <c r="F124" i="1"/>
  <c r="E113" i="1"/>
  <c r="F113" i="1"/>
  <c r="D8" i="2"/>
  <c r="D7" i="2"/>
  <c r="D6" i="2"/>
  <c r="D117" i="1"/>
  <c r="D113" i="1"/>
  <c r="D109" i="1"/>
  <c r="D88" i="1"/>
  <c r="D97" i="1"/>
  <c r="D120" i="1"/>
  <c r="D101" i="1"/>
  <c r="D93" i="1"/>
  <c r="D34" i="1"/>
  <c r="D42" i="1"/>
  <c r="D58" i="1" l="1"/>
  <c r="D50" i="1"/>
  <c r="D75" i="1"/>
  <c r="D105" i="1"/>
  <c r="D67" i="1"/>
  <c r="D124" i="1" l="1"/>
  <c r="D131" i="1"/>
  <c r="D13" i="1"/>
  <c r="D82" i="1" l="1"/>
  <c r="D83" i="1" s="1"/>
  <c r="F23" i="2" l="1"/>
  <c r="F24" i="2" s="1"/>
  <c r="E23" i="2"/>
  <c r="E24" i="2" s="1"/>
  <c r="D23" i="2"/>
  <c r="D24" i="2" s="1"/>
  <c r="E10" i="2" l="1"/>
  <c r="F10" i="2"/>
  <c r="F20" i="2"/>
  <c r="D20" i="2"/>
  <c r="D10" i="2"/>
  <c r="E20" i="2"/>
  <c r="D125" i="1" l="1"/>
</calcChain>
</file>

<file path=xl/sharedStrings.xml><?xml version="1.0" encoding="utf-8"?>
<sst xmlns="http://schemas.openxmlformats.org/spreadsheetml/2006/main" count="311" uniqueCount="93">
  <si>
    <t>Итого по общеобразовательным учреждениям</t>
  </si>
  <si>
    <t>Итого по дошкольным учреждениям</t>
  </si>
  <si>
    <t xml:space="preserve">Центры </t>
  </si>
  <si>
    <t>Итого по доп.образованию</t>
  </si>
  <si>
    <t xml:space="preserve">Обучение по программам начального общего образования </t>
  </si>
  <si>
    <t xml:space="preserve">Обучение по программам основного общего образования </t>
  </si>
  <si>
    <t xml:space="preserve">Обучение по программам среднего общего образования </t>
  </si>
  <si>
    <t>Обучение по программам дошкольного образования (группа раннего дошкольного развития)</t>
  </si>
  <si>
    <t>Обучение по программам дошкольного образования (группа воспитанников дошкольного возраста)</t>
  </si>
  <si>
    <t>Итого</t>
  </si>
  <si>
    <t>Итого:</t>
  </si>
  <si>
    <t xml:space="preserve">обучение по адаптированной основной общеобразовательной программе дошкольного образования </t>
  </si>
  <si>
    <t>Обучение по программам начального общего образования (дети с ОВЗ)</t>
  </si>
  <si>
    <t>Обучение по программам основного общего образования (дети с ОВЗ)</t>
  </si>
  <si>
    <t xml:space="preserve">Обучение по программам начального общего образования (обучение по адаптированной программе, дети с ОВЗ) </t>
  </si>
  <si>
    <t>Обучение по программам основного общего образования (обучение по адаптированной программе, дети с ОВЗ)</t>
  </si>
  <si>
    <t xml:space="preserve">Обучение по программам основного общего образования (обучение по адаптированной программе, дети с ОВЗ) </t>
  </si>
  <si>
    <t>Наименование образовательного учереждения</t>
  </si>
  <si>
    <t>Наименование услуги, работы</t>
  </si>
  <si>
    <t xml:space="preserve">Показатель объема муниципальной услуги </t>
  </si>
  <si>
    <t>наименование показателя</t>
  </si>
  <si>
    <t>Число обучающихся на начальном общем уровне</t>
  </si>
  <si>
    <t>Число обучающихся на начальном общем уровне с ОВЗ</t>
  </si>
  <si>
    <t>Число обучающихся на основном общем уровне</t>
  </si>
  <si>
    <t>Число обучающихся на основном общем уровне с ОВЗ</t>
  </si>
  <si>
    <t>Число обучающихся на среднем общем уровне</t>
  </si>
  <si>
    <t>МБОУ "Выльгортская СОШ №1"</t>
  </si>
  <si>
    <t>МБОУ "Выльгортская СОШ №2"</t>
  </si>
  <si>
    <t>Число обучающихся</t>
  </si>
  <si>
    <t>МБОУ "Зеленецкая  СОШ"</t>
  </si>
  <si>
    <t>МБОУ "Пажгинская СОШ"</t>
  </si>
  <si>
    <t>МБОУ "Шошкинская СОШ"</t>
  </si>
  <si>
    <t>МБОУ "Часовская СОШ"</t>
  </si>
  <si>
    <t>МБОУ "Ыбская СОШ"</t>
  </si>
  <si>
    <t>МБОУ "Яснэгская СОШ"</t>
  </si>
  <si>
    <t>МБОУ "Палевицкая СОШ"</t>
  </si>
  <si>
    <t xml:space="preserve">МДОУ "Детский сад № 1 с. Выльгорт" </t>
  </si>
  <si>
    <t>МДОУ "Детский сад  №1 с.Зеленец"</t>
  </si>
  <si>
    <t>МДОУ "Детский сад  №2 с.Зеленец"</t>
  </si>
  <si>
    <t xml:space="preserve">МАДОУ "Детский сад № 3 с. Выльгорт" </t>
  </si>
  <si>
    <t xml:space="preserve">МДОУ "Детский сад № 7 с. Выльгорт" </t>
  </si>
  <si>
    <t xml:space="preserve">МДОУ "Детский сад № 10 с. Выльгорт" </t>
  </si>
  <si>
    <t>МБДОУ "Детский сад с. Палевицы"</t>
  </si>
  <si>
    <t xml:space="preserve">МАДОУ "Детский сад с. Лэзым" </t>
  </si>
  <si>
    <t>МБДОУ "Детский сад общеразвивающего вида с. Пажга"</t>
  </si>
  <si>
    <t xml:space="preserve">МДОУ "Детский сад № 8 с. Выльгорт" </t>
  </si>
  <si>
    <t>МБУДО "РЦВР"</t>
  </si>
  <si>
    <t>МБУДО "ДЮЦ"</t>
  </si>
  <si>
    <t>МБУДО "ЦЭВД"</t>
  </si>
  <si>
    <t>Человеко-часы</t>
  </si>
  <si>
    <t>Обучение по программам дополнительного образования</t>
  </si>
  <si>
    <t>Всего</t>
  </si>
  <si>
    <t>текущий год</t>
  </si>
  <si>
    <t>Число воспитанников обучающихся по программам дошкольного образования (группа раннего дошкольного развития)</t>
  </si>
  <si>
    <t>Число воспитанников обучающихся по программам дошкольного образования (группа воспитанников дошкольного возраста)</t>
  </si>
  <si>
    <t xml:space="preserve">Число воспитанников обучающихся по адаптированной основной общеобразовательной программе дошкольного образования </t>
  </si>
  <si>
    <t xml:space="preserve">Число воспитанников обучающихся по дополнительной общеразвивающей программе дошкольного образования </t>
  </si>
  <si>
    <t>Число обучающихся по программам дополнительного образования</t>
  </si>
  <si>
    <t>Число обучающихся на основном общем уровне с инвалидностью</t>
  </si>
  <si>
    <t>Число обучающихся на начальном общем уровне с инвалидностью</t>
  </si>
  <si>
    <t>Число обучающихся на среднем общем уровне с инвалидностью</t>
  </si>
  <si>
    <t>Итого по подпрограмме 1</t>
  </si>
  <si>
    <t>Обучение по программам начального общего образования (дети с инвалидностью)</t>
  </si>
  <si>
    <t>Обучение по программам основного общего образования (дети с инвалидностью)</t>
  </si>
  <si>
    <t>Обучение по программам среднего общего образования (дети с инвалидностью)</t>
  </si>
  <si>
    <t>Наименование подпрограммы, услуги (работы), показателя объема услуги</t>
  </si>
  <si>
    <t>Единица измерения</t>
  </si>
  <si>
    <t>человек</t>
  </si>
  <si>
    <t>человеко-часы</t>
  </si>
  <si>
    <t>первый год планового периода</t>
  </si>
  <si>
    <t>второй год планового периода</t>
  </si>
  <si>
    <t>Наименование показателя</t>
  </si>
  <si>
    <t xml:space="preserve">Обучение по адаптированной основной общеобразовательной программе дошкольного образования </t>
  </si>
  <si>
    <t xml:space="preserve">Обучение по по дополнительной общеразвивающей программе дошкольного образования </t>
  </si>
  <si>
    <t>Итого по подпрограмме 2</t>
  </si>
  <si>
    <t>Итого по подпрограмме 3</t>
  </si>
  <si>
    <t>Подпрограмма 1</t>
  </si>
  <si>
    <t>Подпрограмма 3</t>
  </si>
  <si>
    <t>Подпрограмма 2</t>
  </si>
  <si>
    <t>Число обучающихся с ОВЗ</t>
  </si>
  <si>
    <t xml:space="preserve">Обучение по программам начального общего образования ( дети с инвалидностью) </t>
  </si>
  <si>
    <t xml:space="preserve">Обучение по программам начального общего образования ( дети - инвалиды) </t>
  </si>
  <si>
    <t>Обучение по программам основного общего образования (дети - инвалиды)</t>
  </si>
  <si>
    <t xml:space="preserve">Обучение по программам среднего общего образования ( дети - инвалиды) </t>
  </si>
  <si>
    <t xml:space="preserve">Обучение по программам основного общего образования ( дети - инвалиды) </t>
  </si>
  <si>
    <t>обучение по  основной общеобразовательной программе дошкольного образования (ОВЗ)</t>
  </si>
  <si>
    <t xml:space="preserve">Обучение по программам основного общего образования  (обучение по адаптированной программе, дети с ОВЗ) </t>
  </si>
  <si>
    <t>Число обучающихся на основном  общем уровне с ОВЗ</t>
  </si>
  <si>
    <t>Проектные данные по муниципальным заданиям на 2025 год по учреждениям, функции и полномочия учередителя которых осуществляет Управление образования администрации  МР "Сыктывдинский"</t>
  </si>
  <si>
    <t>Объемы субсидий на выполнение муниципального задания</t>
  </si>
  <si>
    <t>плановые руб.</t>
  </si>
  <si>
    <t xml:space="preserve">Заместитель начальника управления </t>
  </si>
  <si>
    <t>А.А.Катаева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</si>
</sst>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BFBFBF"/>
      </top>
      <bottom/>
      <diagonal/>
    </border>
  </borders>
  <cellStyleXfs count="2">
    <xf numFmtId="0" fontId="0" fillId="0" borderId="0"/>
    <xf numFmtId="0" fontId="3" fillId="0" borderId="12"/>
  </cellStyleXfs>
  <cellXfs count="66">
    <xf numFmtId="0" fontId="0" fillId="0" borderId="0" xfId="0"/>
    <xf numFmtId="0" fontId="1" fillId="0" borderId="0" xfId="0" applyFo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4" fillId="2" borderId="0" xfId="0" applyFont="1" applyFill="1" applyAlignment="1">
      <alignment vertical="center" wrapText="1"/>
    </xf>
    <xf numFmtId="0" fontId="1" fillId="0" borderId="1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</cellXfs>
  <cellStyles count="2">
    <cellStyle name="xl_nototal_top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zoomScale="85" zoomScaleNormal="85" workbookViewId="0">
      <pane xSplit="3" ySplit="5" topLeftCell="D118" activePane="bottomRight" state="frozen"/>
      <selection pane="topRight" activeCell="D1" sqref="D1"/>
      <selection pane="bottomLeft" activeCell="A6" sqref="A6"/>
      <selection pane="bottomRight" sqref="A1:I136"/>
    </sheetView>
  </sheetViews>
  <sheetFormatPr defaultRowHeight="15.75" x14ac:dyDescent="0.25"/>
  <cols>
    <col min="1" max="1" width="27.85546875" style="7" customWidth="1"/>
    <col min="2" max="2" width="56.28515625" style="7" customWidth="1"/>
    <col min="3" max="3" width="46" style="7" customWidth="1"/>
    <col min="4" max="6" width="15.85546875" style="22" customWidth="1"/>
    <col min="7" max="7" width="17.7109375" style="22" customWidth="1"/>
    <col min="8" max="8" width="20.140625" style="7" customWidth="1"/>
    <col min="9" max="9" width="18.28515625" style="7" customWidth="1"/>
    <col min="10" max="16384" width="9.140625" style="7"/>
  </cols>
  <sheetData>
    <row r="1" spans="1:11" ht="38.25" customHeight="1" x14ac:dyDescent="0.25">
      <c r="A1" s="36" t="s">
        <v>88</v>
      </c>
      <c r="B1" s="36"/>
      <c r="C1" s="36"/>
      <c r="D1" s="36"/>
      <c r="E1" s="36"/>
      <c r="F1" s="36"/>
      <c r="G1" s="36"/>
      <c r="H1" s="36"/>
      <c r="I1" s="36"/>
      <c r="J1" s="26"/>
      <c r="K1" s="26"/>
    </row>
    <row r="2" spans="1:11" ht="44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24"/>
      <c r="K2" s="24"/>
    </row>
    <row r="3" spans="1:11" x14ac:dyDescent="0.25">
      <c r="A3" s="25"/>
      <c r="B3" s="25"/>
      <c r="C3" s="25"/>
      <c r="D3" s="27"/>
      <c r="E3" s="27"/>
      <c r="F3" s="27"/>
      <c r="G3" s="27"/>
      <c r="H3" s="25"/>
      <c r="I3" s="25"/>
      <c r="J3" s="25"/>
      <c r="K3" s="25"/>
    </row>
    <row r="4" spans="1:11" ht="90" customHeight="1" x14ac:dyDescent="0.25">
      <c r="A4" s="40" t="s">
        <v>17</v>
      </c>
      <c r="B4" s="40" t="s">
        <v>18</v>
      </c>
      <c r="C4" s="33" t="s">
        <v>19</v>
      </c>
      <c r="D4" s="34"/>
      <c r="E4" s="34"/>
      <c r="F4" s="35"/>
      <c r="G4" s="62" t="s">
        <v>89</v>
      </c>
      <c r="H4" s="62"/>
      <c r="I4" s="62"/>
    </row>
    <row r="5" spans="1:11" ht="85.5" customHeight="1" x14ac:dyDescent="0.25">
      <c r="A5" s="41"/>
      <c r="B5" s="41"/>
      <c r="C5" s="17" t="s">
        <v>20</v>
      </c>
      <c r="D5" s="19">
        <v>2025</v>
      </c>
      <c r="E5" s="19">
        <v>2026</v>
      </c>
      <c r="F5" s="19">
        <v>2027</v>
      </c>
      <c r="G5" s="19" t="s">
        <v>90</v>
      </c>
      <c r="H5" s="32" t="s">
        <v>69</v>
      </c>
      <c r="I5" s="32" t="s">
        <v>70</v>
      </c>
    </row>
    <row r="6" spans="1:11" ht="31.5" x14ac:dyDescent="0.25">
      <c r="A6" s="44" t="s">
        <v>26</v>
      </c>
      <c r="B6" s="17" t="s">
        <v>4</v>
      </c>
      <c r="C6" s="17" t="s">
        <v>21</v>
      </c>
      <c r="D6" s="19">
        <v>274</v>
      </c>
      <c r="E6" s="19">
        <v>272</v>
      </c>
      <c r="F6" s="19">
        <v>272</v>
      </c>
      <c r="G6" s="63">
        <v>73963290.180000007</v>
      </c>
      <c r="H6" s="63">
        <v>73958306</v>
      </c>
      <c r="I6" s="63">
        <v>73776199</v>
      </c>
    </row>
    <row r="7" spans="1:11" ht="30" customHeight="1" x14ac:dyDescent="0.25">
      <c r="A7" s="45"/>
      <c r="B7" s="17" t="s">
        <v>12</v>
      </c>
      <c r="C7" s="17" t="s">
        <v>22</v>
      </c>
      <c r="D7" s="19">
        <v>2</v>
      </c>
      <c r="E7" s="19">
        <v>2</v>
      </c>
      <c r="F7" s="19">
        <v>2</v>
      </c>
      <c r="G7" s="64"/>
      <c r="H7" s="64"/>
      <c r="I7" s="64"/>
    </row>
    <row r="8" spans="1:11" ht="31.5" hidden="1" customHeight="1" x14ac:dyDescent="0.25">
      <c r="A8" s="45"/>
      <c r="B8" s="17" t="s">
        <v>62</v>
      </c>
      <c r="C8" s="17" t="s">
        <v>59</v>
      </c>
      <c r="D8" s="19"/>
      <c r="E8" s="19"/>
      <c r="F8" s="19"/>
      <c r="G8" s="64"/>
      <c r="H8" s="64"/>
      <c r="I8" s="64"/>
    </row>
    <row r="9" spans="1:11" ht="31.5" x14ac:dyDescent="0.25">
      <c r="A9" s="45"/>
      <c r="B9" s="17" t="s">
        <v>5</v>
      </c>
      <c r="C9" s="17" t="s">
        <v>23</v>
      </c>
      <c r="D9" s="19">
        <v>278</v>
      </c>
      <c r="E9" s="19">
        <v>278</v>
      </c>
      <c r="F9" s="19">
        <v>278</v>
      </c>
      <c r="G9" s="64"/>
      <c r="H9" s="64"/>
      <c r="I9" s="64"/>
    </row>
    <row r="10" spans="1:11" ht="31.5" x14ac:dyDescent="0.25">
      <c r="A10" s="45"/>
      <c r="B10" s="17" t="s">
        <v>13</v>
      </c>
      <c r="C10" s="17" t="s">
        <v>24</v>
      </c>
      <c r="D10" s="19">
        <v>7</v>
      </c>
      <c r="E10" s="19">
        <v>7</v>
      </c>
      <c r="F10" s="19">
        <v>7</v>
      </c>
      <c r="G10" s="64"/>
      <c r="H10" s="64"/>
      <c r="I10" s="64"/>
    </row>
    <row r="11" spans="1:11" ht="31.5" hidden="1" customHeight="1" x14ac:dyDescent="0.25">
      <c r="A11" s="45"/>
      <c r="B11" s="17" t="s">
        <v>63</v>
      </c>
      <c r="C11" s="17" t="s">
        <v>58</v>
      </c>
      <c r="D11" s="19"/>
      <c r="E11" s="19"/>
      <c r="F11" s="19"/>
      <c r="G11" s="64"/>
      <c r="H11" s="64"/>
      <c r="I11" s="64"/>
    </row>
    <row r="12" spans="1:11" ht="31.5" customHeight="1" x14ac:dyDescent="0.25">
      <c r="A12" s="45"/>
      <c r="B12" s="17" t="s">
        <v>6</v>
      </c>
      <c r="C12" s="17" t="s">
        <v>25</v>
      </c>
      <c r="D12" s="19">
        <v>36</v>
      </c>
      <c r="E12" s="19">
        <v>38</v>
      </c>
      <c r="F12" s="19">
        <v>37</v>
      </c>
      <c r="G12" s="64"/>
      <c r="H12" s="64"/>
      <c r="I12" s="64"/>
    </row>
    <row r="13" spans="1:11" x14ac:dyDescent="0.25">
      <c r="A13" s="46"/>
      <c r="B13" s="8" t="s">
        <v>9</v>
      </c>
      <c r="C13" s="9"/>
      <c r="D13" s="19">
        <f>SUM(D6:D12)</f>
        <v>597</v>
      </c>
      <c r="E13" s="19">
        <f t="shared" ref="E13:F13" si="0">SUM(E6:E12)</f>
        <v>597</v>
      </c>
      <c r="F13" s="19">
        <f t="shared" si="0"/>
        <v>596</v>
      </c>
      <c r="G13" s="65"/>
      <c r="H13" s="65"/>
      <c r="I13" s="65"/>
    </row>
    <row r="14" spans="1:11" ht="31.5" x14ac:dyDescent="0.25">
      <c r="A14" s="44" t="s">
        <v>27</v>
      </c>
      <c r="B14" s="17" t="s">
        <v>4</v>
      </c>
      <c r="C14" s="17" t="s">
        <v>21</v>
      </c>
      <c r="D14" s="19">
        <v>615</v>
      </c>
      <c r="E14" s="19">
        <v>657</v>
      </c>
      <c r="F14" s="19">
        <v>655</v>
      </c>
      <c r="G14" s="53">
        <v>166083024</v>
      </c>
      <c r="H14" s="53">
        <v>165925496</v>
      </c>
      <c r="I14" s="53">
        <v>165336591</v>
      </c>
    </row>
    <row r="15" spans="1:11" ht="47.25" x14ac:dyDescent="0.25">
      <c r="A15" s="45"/>
      <c r="B15" s="17" t="s">
        <v>14</v>
      </c>
      <c r="C15" s="17" t="s">
        <v>22</v>
      </c>
      <c r="D15" s="19">
        <v>13</v>
      </c>
      <c r="E15" s="19">
        <v>12</v>
      </c>
      <c r="F15" s="19">
        <v>12</v>
      </c>
      <c r="G15" s="54"/>
      <c r="H15" s="54"/>
      <c r="I15" s="54"/>
    </row>
    <row r="16" spans="1:11" ht="31.5" x14ac:dyDescent="0.25">
      <c r="A16" s="45"/>
      <c r="B16" s="17" t="s">
        <v>81</v>
      </c>
      <c r="C16" s="17" t="s">
        <v>59</v>
      </c>
      <c r="D16" s="19"/>
      <c r="E16" s="19"/>
      <c r="F16" s="19"/>
      <c r="G16" s="54"/>
      <c r="H16" s="54"/>
      <c r="I16" s="54"/>
    </row>
    <row r="17" spans="1:9" ht="31.5" x14ac:dyDescent="0.25">
      <c r="A17" s="45"/>
      <c r="B17" s="17" t="s">
        <v>5</v>
      </c>
      <c r="C17" s="17" t="s">
        <v>23</v>
      </c>
      <c r="D17" s="19">
        <v>733</v>
      </c>
      <c r="E17" s="19">
        <v>803</v>
      </c>
      <c r="F17" s="19">
        <v>800</v>
      </c>
      <c r="G17" s="54"/>
      <c r="H17" s="54"/>
      <c r="I17" s="54"/>
    </row>
    <row r="18" spans="1:9" ht="47.25" x14ac:dyDescent="0.25">
      <c r="A18" s="45"/>
      <c r="B18" s="17" t="s">
        <v>15</v>
      </c>
      <c r="C18" s="17" t="s">
        <v>24</v>
      </c>
      <c r="D18" s="19">
        <v>3</v>
      </c>
      <c r="E18" s="19">
        <v>3</v>
      </c>
      <c r="F18" s="19">
        <v>3</v>
      </c>
      <c r="G18" s="54"/>
      <c r="H18" s="54"/>
      <c r="I18" s="54"/>
    </row>
    <row r="19" spans="1:9" ht="31.5" x14ac:dyDescent="0.25">
      <c r="A19" s="45"/>
      <c r="B19" s="17" t="s">
        <v>82</v>
      </c>
      <c r="C19" s="17" t="s">
        <v>58</v>
      </c>
      <c r="D19" s="19"/>
      <c r="E19" s="19"/>
      <c r="F19" s="19"/>
      <c r="G19" s="54"/>
      <c r="H19" s="54"/>
      <c r="I19" s="54"/>
    </row>
    <row r="20" spans="1:9" ht="31.5" x14ac:dyDescent="0.25">
      <c r="A20" s="45"/>
      <c r="B20" s="17" t="s">
        <v>6</v>
      </c>
      <c r="C20" s="17" t="s">
        <v>25</v>
      </c>
      <c r="D20" s="19">
        <v>51</v>
      </c>
      <c r="E20" s="19">
        <v>55</v>
      </c>
      <c r="F20" s="19">
        <v>55</v>
      </c>
      <c r="G20" s="54"/>
      <c r="H20" s="54"/>
      <c r="I20" s="54"/>
    </row>
    <row r="21" spans="1:9" ht="31.5" x14ac:dyDescent="0.25">
      <c r="A21" s="45"/>
      <c r="B21" s="17" t="s">
        <v>83</v>
      </c>
      <c r="C21" s="17" t="s">
        <v>60</v>
      </c>
      <c r="D21" s="19"/>
      <c r="E21" s="19"/>
      <c r="F21" s="19"/>
      <c r="G21" s="54"/>
      <c r="H21" s="54"/>
      <c r="I21" s="54"/>
    </row>
    <row r="22" spans="1:9" ht="30.75" customHeight="1" x14ac:dyDescent="0.25">
      <c r="A22" s="45"/>
      <c r="B22" s="17" t="s">
        <v>7</v>
      </c>
      <c r="C22" s="17" t="s">
        <v>28</v>
      </c>
      <c r="D22" s="19">
        <v>16</v>
      </c>
      <c r="E22" s="19">
        <v>0</v>
      </c>
      <c r="F22" s="19"/>
      <c r="G22" s="54"/>
      <c r="H22" s="54"/>
      <c r="I22" s="54"/>
    </row>
    <row r="23" spans="1:9" ht="30.75" customHeight="1" x14ac:dyDescent="0.25">
      <c r="A23" s="45"/>
      <c r="B23" s="17" t="s">
        <v>8</v>
      </c>
      <c r="C23" s="17" t="s">
        <v>28</v>
      </c>
      <c r="D23" s="19"/>
      <c r="E23" s="19">
        <v>15</v>
      </c>
      <c r="F23" s="19">
        <v>15</v>
      </c>
      <c r="G23" s="54"/>
      <c r="H23" s="54"/>
      <c r="I23" s="54"/>
    </row>
    <row r="24" spans="1:9" x14ac:dyDescent="0.25">
      <c r="A24" s="46"/>
      <c r="B24" s="8" t="s">
        <v>10</v>
      </c>
      <c r="C24" s="8"/>
      <c r="D24" s="19">
        <f>D14+D15+D16+D17+D18+D20+D19+D21+D22+D23</f>
        <v>1431</v>
      </c>
      <c r="E24" s="19">
        <f t="shared" ref="E24:F24" si="1">E14+E15+E16+E17+E18+E20+E19+E21+E22+E23</f>
        <v>1545</v>
      </c>
      <c r="F24" s="19">
        <f t="shared" si="1"/>
        <v>1540</v>
      </c>
      <c r="G24" s="55"/>
      <c r="H24" s="55"/>
      <c r="I24" s="55"/>
    </row>
    <row r="25" spans="1:9" ht="30.75" customHeight="1" x14ac:dyDescent="0.25">
      <c r="A25" s="44" t="s">
        <v>29</v>
      </c>
      <c r="B25" s="17" t="s">
        <v>4</v>
      </c>
      <c r="C25" s="17" t="s">
        <v>21</v>
      </c>
      <c r="D25" s="19">
        <v>215</v>
      </c>
      <c r="E25" s="19">
        <v>212</v>
      </c>
      <c r="F25" s="19">
        <v>212</v>
      </c>
      <c r="G25" s="56">
        <v>96329195</v>
      </c>
      <c r="H25" s="56">
        <v>96234950</v>
      </c>
      <c r="I25" s="56">
        <v>95215166</v>
      </c>
    </row>
    <row r="26" spans="1:9" ht="31.5" x14ac:dyDescent="0.25">
      <c r="A26" s="45"/>
      <c r="B26" s="17" t="s">
        <v>80</v>
      </c>
      <c r="C26" s="17" t="s">
        <v>59</v>
      </c>
      <c r="D26" s="19"/>
      <c r="E26" s="19"/>
      <c r="F26" s="19"/>
      <c r="G26" s="56"/>
      <c r="H26" s="56"/>
      <c r="I26" s="56"/>
    </row>
    <row r="27" spans="1:9" ht="47.25" x14ac:dyDescent="0.25">
      <c r="A27" s="45"/>
      <c r="B27" s="17" t="s">
        <v>14</v>
      </c>
      <c r="C27" s="17" t="s">
        <v>22</v>
      </c>
      <c r="D27" s="19">
        <v>5</v>
      </c>
      <c r="E27" s="19">
        <v>3</v>
      </c>
      <c r="F27" s="19">
        <v>3</v>
      </c>
      <c r="G27" s="56"/>
      <c r="H27" s="56"/>
      <c r="I27" s="56"/>
    </row>
    <row r="28" spans="1:9" ht="31.5" x14ac:dyDescent="0.25">
      <c r="A28" s="45"/>
      <c r="B28" s="17" t="s">
        <v>5</v>
      </c>
      <c r="C28" s="17" t="s">
        <v>23</v>
      </c>
      <c r="D28" s="19">
        <v>282</v>
      </c>
      <c r="E28" s="19">
        <v>266</v>
      </c>
      <c r="F28" s="19">
        <v>266</v>
      </c>
      <c r="G28" s="56"/>
      <c r="H28" s="56"/>
      <c r="I28" s="56"/>
    </row>
    <row r="29" spans="1:9" ht="47.25" x14ac:dyDescent="0.25">
      <c r="A29" s="45"/>
      <c r="B29" s="17" t="s">
        <v>15</v>
      </c>
      <c r="C29" s="17" t="s">
        <v>24</v>
      </c>
      <c r="D29" s="19">
        <v>19</v>
      </c>
      <c r="E29" s="19">
        <v>19</v>
      </c>
      <c r="F29" s="19">
        <v>19</v>
      </c>
      <c r="G29" s="56"/>
      <c r="H29" s="56"/>
      <c r="I29" s="56"/>
    </row>
    <row r="30" spans="1:9" ht="31.5" x14ac:dyDescent="0.25">
      <c r="A30" s="45"/>
      <c r="B30" s="17" t="s">
        <v>82</v>
      </c>
      <c r="C30" s="17" t="s">
        <v>58</v>
      </c>
      <c r="D30" s="19"/>
      <c r="E30" s="19"/>
      <c r="F30" s="19"/>
      <c r="G30" s="56"/>
      <c r="H30" s="56"/>
      <c r="I30" s="56"/>
    </row>
    <row r="31" spans="1:9" ht="30" customHeight="1" x14ac:dyDescent="0.25">
      <c r="A31" s="45"/>
      <c r="B31" s="17" t="s">
        <v>6</v>
      </c>
      <c r="C31" s="17" t="s">
        <v>25</v>
      </c>
      <c r="D31" s="19">
        <v>25</v>
      </c>
      <c r="E31" s="19">
        <v>25</v>
      </c>
      <c r="F31" s="19">
        <v>25</v>
      </c>
      <c r="G31" s="56"/>
      <c r="H31" s="56"/>
      <c r="I31" s="56"/>
    </row>
    <row r="32" spans="1:9" ht="30.75" customHeight="1" x14ac:dyDescent="0.25">
      <c r="A32" s="45"/>
      <c r="B32" s="23" t="s">
        <v>7</v>
      </c>
      <c r="C32" s="23" t="s">
        <v>28</v>
      </c>
      <c r="D32" s="19">
        <v>1</v>
      </c>
      <c r="E32" s="19">
        <v>1</v>
      </c>
      <c r="F32" s="19">
        <v>0</v>
      </c>
      <c r="G32" s="56"/>
      <c r="H32" s="56"/>
      <c r="I32" s="56"/>
    </row>
    <row r="33" spans="1:9" ht="30" customHeight="1" x14ac:dyDescent="0.25">
      <c r="A33" s="45"/>
      <c r="B33" s="17" t="s">
        <v>8</v>
      </c>
      <c r="C33" s="17" t="s">
        <v>28</v>
      </c>
      <c r="D33" s="19">
        <v>3</v>
      </c>
      <c r="E33" s="19">
        <v>2</v>
      </c>
      <c r="F33" s="19">
        <v>2</v>
      </c>
      <c r="G33" s="56"/>
      <c r="H33" s="56"/>
      <c r="I33" s="56"/>
    </row>
    <row r="34" spans="1:9" x14ac:dyDescent="0.25">
      <c r="A34" s="45"/>
      <c r="B34" s="8" t="s">
        <v>10</v>
      </c>
      <c r="C34" s="8"/>
      <c r="D34" s="19">
        <f>D25+D26+D27+D28+D29+D30+D31+D32+D33</f>
        <v>550</v>
      </c>
      <c r="E34" s="19">
        <f t="shared" ref="E34:F34" si="2">E25+E26+E27+E28+E29+E30+E31+E32+E33</f>
        <v>528</v>
      </c>
      <c r="F34" s="19">
        <f t="shared" si="2"/>
        <v>527</v>
      </c>
      <c r="G34" s="56"/>
      <c r="H34" s="56"/>
      <c r="I34" s="56"/>
    </row>
    <row r="35" spans="1:9" ht="31.5" x14ac:dyDescent="0.25">
      <c r="A35" s="44" t="s">
        <v>30</v>
      </c>
      <c r="B35" s="17" t="s">
        <v>4</v>
      </c>
      <c r="C35" s="17" t="s">
        <v>21</v>
      </c>
      <c r="D35" s="19">
        <v>140</v>
      </c>
      <c r="E35" s="19">
        <v>140</v>
      </c>
      <c r="F35" s="19">
        <v>140</v>
      </c>
      <c r="G35" s="56">
        <v>73036890.299999997</v>
      </c>
      <c r="H35" s="56">
        <v>73032673</v>
      </c>
      <c r="I35" s="56">
        <v>72291399</v>
      </c>
    </row>
    <row r="36" spans="1:9" ht="47.25" x14ac:dyDescent="0.25">
      <c r="A36" s="45"/>
      <c r="B36" s="17" t="s">
        <v>14</v>
      </c>
      <c r="C36" s="17" t="s">
        <v>22</v>
      </c>
      <c r="D36" s="19">
        <v>7</v>
      </c>
      <c r="E36" s="19">
        <v>8</v>
      </c>
      <c r="F36" s="19">
        <v>8</v>
      </c>
      <c r="G36" s="56"/>
      <c r="H36" s="56"/>
      <c r="I36" s="56"/>
    </row>
    <row r="37" spans="1:9" ht="31.5" x14ac:dyDescent="0.25">
      <c r="A37" s="45"/>
      <c r="B37" s="17" t="s">
        <v>81</v>
      </c>
      <c r="C37" s="17" t="s">
        <v>59</v>
      </c>
      <c r="D37" s="19"/>
      <c r="E37" s="19"/>
      <c r="F37" s="19"/>
      <c r="G37" s="56"/>
      <c r="H37" s="56"/>
      <c r="I37" s="56"/>
    </row>
    <row r="38" spans="1:9" ht="31.5" x14ac:dyDescent="0.25">
      <c r="A38" s="45"/>
      <c r="B38" s="17" t="s">
        <v>5</v>
      </c>
      <c r="C38" s="17" t="s">
        <v>23</v>
      </c>
      <c r="D38" s="19">
        <v>181</v>
      </c>
      <c r="E38" s="19">
        <v>195</v>
      </c>
      <c r="F38" s="19">
        <v>195</v>
      </c>
      <c r="G38" s="56"/>
      <c r="H38" s="56"/>
      <c r="I38" s="56"/>
    </row>
    <row r="39" spans="1:9" ht="47.25" x14ac:dyDescent="0.25">
      <c r="A39" s="45"/>
      <c r="B39" s="23" t="s">
        <v>15</v>
      </c>
      <c r="C39" s="23" t="s">
        <v>24</v>
      </c>
      <c r="D39" s="19">
        <v>7</v>
      </c>
      <c r="E39" s="19">
        <v>7</v>
      </c>
      <c r="F39" s="19">
        <v>7</v>
      </c>
      <c r="G39" s="56"/>
      <c r="H39" s="56"/>
      <c r="I39" s="56"/>
    </row>
    <row r="40" spans="1:9" ht="31.5" x14ac:dyDescent="0.25">
      <c r="A40" s="45"/>
      <c r="B40" s="17" t="s">
        <v>84</v>
      </c>
      <c r="C40" s="17" t="s">
        <v>58</v>
      </c>
      <c r="D40" s="19"/>
      <c r="E40" s="19"/>
      <c r="F40" s="19"/>
      <c r="G40" s="56"/>
      <c r="H40" s="56"/>
      <c r="I40" s="56"/>
    </row>
    <row r="41" spans="1:9" ht="30" customHeight="1" x14ac:dyDescent="0.25">
      <c r="A41" s="45"/>
      <c r="B41" s="17" t="s">
        <v>6</v>
      </c>
      <c r="C41" s="17" t="s">
        <v>25</v>
      </c>
      <c r="D41" s="19">
        <v>20</v>
      </c>
      <c r="E41" s="19">
        <v>22</v>
      </c>
      <c r="F41" s="19">
        <v>22</v>
      </c>
      <c r="G41" s="56"/>
      <c r="H41" s="56"/>
      <c r="I41" s="56"/>
    </row>
    <row r="42" spans="1:9" s="10" customFormat="1" x14ac:dyDescent="0.25">
      <c r="A42" s="45"/>
      <c r="B42" s="8" t="s">
        <v>10</v>
      </c>
      <c r="C42" s="8"/>
      <c r="D42" s="19">
        <f>D35+D36+D37+D38+D39+D40+D41</f>
        <v>355</v>
      </c>
      <c r="E42" s="19"/>
      <c r="F42" s="19"/>
      <c r="G42" s="56"/>
      <c r="H42" s="56"/>
      <c r="I42" s="56"/>
    </row>
    <row r="43" spans="1:9" ht="33" customHeight="1" x14ac:dyDescent="0.25">
      <c r="A43" s="44" t="s">
        <v>31</v>
      </c>
      <c r="B43" s="17" t="s">
        <v>4</v>
      </c>
      <c r="C43" s="17" t="s">
        <v>21</v>
      </c>
      <c r="D43" s="19">
        <v>20</v>
      </c>
      <c r="E43" s="19">
        <v>20</v>
      </c>
      <c r="F43" s="19">
        <v>20</v>
      </c>
      <c r="G43" s="56">
        <v>41835081</v>
      </c>
      <c r="H43" s="56">
        <v>41832941</v>
      </c>
      <c r="I43" s="56">
        <v>41284640</v>
      </c>
    </row>
    <row r="44" spans="1:9" ht="50.25" customHeight="1" x14ac:dyDescent="0.25">
      <c r="A44" s="45"/>
      <c r="B44" s="17" t="s">
        <v>14</v>
      </c>
      <c r="C44" s="17" t="s">
        <v>22</v>
      </c>
      <c r="D44" s="19"/>
      <c r="E44" s="19"/>
      <c r="F44" s="19"/>
      <c r="G44" s="56"/>
      <c r="H44" s="56"/>
      <c r="I44" s="56"/>
    </row>
    <row r="45" spans="1:9" ht="31.5" x14ac:dyDescent="0.25">
      <c r="A45" s="45"/>
      <c r="B45" s="17" t="s">
        <v>5</v>
      </c>
      <c r="C45" s="17" t="s">
        <v>23</v>
      </c>
      <c r="D45" s="19">
        <v>45</v>
      </c>
      <c r="E45" s="19">
        <v>45</v>
      </c>
      <c r="F45" s="19">
        <v>45</v>
      </c>
      <c r="G45" s="56"/>
      <c r="H45" s="56"/>
      <c r="I45" s="56"/>
    </row>
    <row r="46" spans="1:9" ht="50.25" customHeight="1" x14ac:dyDescent="0.25">
      <c r="A46" s="45"/>
      <c r="B46" s="23" t="s">
        <v>16</v>
      </c>
      <c r="C46" s="23" t="s">
        <v>87</v>
      </c>
      <c r="D46" s="19">
        <v>2</v>
      </c>
      <c r="E46" s="19">
        <v>2</v>
      </c>
      <c r="F46" s="19">
        <v>2</v>
      </c>
      <c r="G46" s="56"/>
      <c r="H46" s="56"/>
      <c r="I46" s="56"/>
    </row>
    <row r="47" spans="1:9" ht="31.5" x14ac:dyDescent="0.25">
      <c r="A47" s="45"/>
      <c r="B47" s="17" t="s">
        <v>6</v>
      </c>
      <c r="C47" s="17" t="s">
        <v>25</v>
      </c>
      <c r="D47" s="19">
        <v>9</v>
      </c>
      <c r="E47" s="19">
        <v>9</v>
      </c>
      <c r="F47" s="19">
        <v>9</v>
      </c>
      <c r="G47" s="56"/>
      <c r="H47" s="56"/>
      <c r="I47" s="56"/>
    </row>
    <row r="48" spans="1:9" ht="30.75" customHeight="1" x14ac:dyDescent="0.25">
      <c r="A48" s="45"/>
      <c r="B48" s="17" t="s">
        <v>7</v>
      </c>
      <c r="C48" s="17" t="s">
        <v>28</v>
      </c>
      <c r="D48" s="19">
        <v>4</v>
      </c>
      <c r="E48" s="19">
        <v>4</v>
      </c>
      <c r="F48" s="19">
        <v>4</v>
      </c>
      <c r="G48" s="56"/>
      <c r="H48" s="56"/>
      <c r="I48" s="56"/>
    </row>
    <row r="49" spans="1:9" ht="32.25" customHeight="1" x14ac:dyDescent="0.25">
      <c r="A49" s="45"/>
      <c r="B49" s="17" t="s">
        <v>8</v>
      </c>
      <c r="C49" s="17" t="s">
        <v>28</v>
      </c>
      <c r="D49" s="19">
        <v>13</v>
      </c>
      <c r="E49" s="19">
        <v>13</v>
      </c>
      <c r="F49" s="19">
        <v>13</v>
      </c>
      <c r="G49" s="56"/>
      <c r="H49" s="56"/>
      <c r="I49" s="56"/>
    </row>
    <row r="50" spans="1:9" s="10" customFormat="1" x14ac:dyDescent="0.25">
      <c r="A50" s="46"/>
      <c r="B50" s="8" t="s">
        <v>10</v>
      </c>
      <c r="C50" s="8"/>
      <c r="D50" s="19">
        <f>D43+D44+D45+D46+D47+D48+D49</f>
        <v>93</v>
      </c>
      <c r="E50" s="19">
        <f t="shared" ref="E50:F50" si="3">E43+E44+E45+E46+E47+E48+E49</f>
        <v>93</v>
      </c>
      <c r="F50" s="19">
        <f t="shared" si="3"/>
        <v>93</v>
      </c>
      <c r="G50" s="56"/>
      <c r="H50" s="56"/>
      <c r="I50" s="56"/>
    </row>
    <row r="51" spans="1:9" ht="31.5" x14ac:dyDescent="0.25">
      <c r="A51" s="44" t="s">
        <v>32</v>
      </c>
      <c r="B51" s="17" t="s">
        <v>4</v>
      </c>
      <c r="C51" s="17" t="s">
        <v>21</v>
      </c>
      <c r="D51" s="19">
        <v>20</v>
      </c>
      <c r="E51" s="19">
        <v>20</v>
      </c>
      <c r="F51" s="19">
        <v>20</v>
      </c>
      <c r="G51" s="56">
        <v>37264515</v>
      </c>
      <c r="H51" s="56">
        <v>37252404</v>
      </c>
      <c r="I51" s="56">
        <v>36588796</v>
      </c>
    </row>
    <row r="52" spans="1:9" ht="50.25" customHeight="1" x14ac:dyDescent="0.25">
      <c r="A52" s="45"/>
      <c r="B52" s="23" t="s">
        <v>14</v>
      </c>
      <c r="C52" s="23" t="s">
        <v>22</v>
      </c>
      <c r="D52" s="19"/>
      <c r="E52" s="19"/>
      <c r="F52" s="19"/>
      <c r="G52" s="56"/>
      <c r="H52" s="56"/>
      <c r="I52" s="56"/>
    </row>
    <row r="53" spans="1:9" ht="31.5" x14ac:dyDescent="0.25">
      <c r="A53" s="45"/>
      <c r="B53" s="17" t="s">
        <v>5</v>
      </c>
      <c r="C53" s="17" t="s">
        <v>23</v>
      </c>
      <c r="D53" s="19">
        <v>38</v>
      </c>
      <c r="E53" s="19">
        <v>30</v>
      </c>
      <c r="F53" s="19">
        <v>31</v>
      </c>
      <c r="G53" s="56"/>
      <c r="H53" s="56"/>
      <c r="I53" s="56"/>
    </row>
    <row r="54" spans="1:9" ht="50.25" customHeight="1" x14ac:dyDescent="0.25">
      <c r="A54" s="45"/>
      <c r="B54" s="28" t="s">
        <v>16</v>
      </c>
      <c r="C54" s="28" t="s">
        <v>87</v>
      </c>
      <c r="D54" s="19">
        <v>1</v>
      </c>
      <c r="E54" s="19">
        <v>1</v>
      </c>
      <c r="F54" s="19">
        <v>1</v>
      </c>
      <c r="G54" s="56"/>
      <c r="H54" s="56"/>
      <c r="I54" s="56"/>
    </row>
    <row r="55" spans="1:9" ht="31.5" x14ac:dyDescent="0.25">
      <c r="A55" s="45"/>
      <c r="B55" s="17" t="s">
        <v>6</v>
      </c>
      <c r="C55" s="17" t="s">
        <v>25</v>
      </c>
      <c r="D55" s="19">
        <v>7</v>
      </c>
      <c r="E55" s="19">
        <v>9</v>
      </c>
      <c r="F55" s="19">
        <v>8</v>
      </c>
      <c r="G55" s="56"/>
      <c r="H55" s="56"/>
      <c r="I55" s="56"/>
    </row>
    <row r="56" spans="1:9" ht="31.5" x14ac:dyDescent="0.25">
      <c r="A56" s="45"/>
      <c r="B56" s="17" t="s">
        <v>7</v>
      </c>
      <c r="C56" s="17" t="s">
        <v>28</v>
      </c>
      <c r="D56" s="19">
        <v>4</v>
      </c>
      <c r="E56" s="19">
        <v>4</v>
      </c>
      <c r="F56" s="19">
        <v>4</v>
      </c>
      <c r="G56" s="56"/>
      <c r="H56" s="56"/>
      <c r="I56" s="56"/>
    </row>
    <row r="57" spans="1:9" ht="31.5" x14ac:dyDescent="0.25">
      <c r="A57" s="45"/>
      <c r="B57" s="17" t="s">
        <v>8</v>
      </c>
      <c r="C57" s="17" t="s">
        <v>28</v>
      </c>
      <c r="D57" s="19">
        <v>23</v>
      </c>
      <c r="E57" s="19">
        <v>20</v>
      </c>
      <c r="F57" s="19">
        <v>20</v>
      </c>
      <c r="G57" s="56"/>
      <c r="H57" s="56"/>
      <c r="I57" s="56"/>
    </row>
    <row r="58" spans="1:9" x14ac:dyDescent="0.25">
      <c r="A58" s="46"/>
      <c r="B58" s="8" t="s">
        <v>10</v>
      </c>
      <c r="C58" s="8"/>
      <c r="D58" s="19">
        <f>D51+D52+D53+D54+D55+D56+D57</f>
        <v>93</v>
      </c>
      <c r="E58" s="19">
        <f t="shared" ref="E58:F58" si="4">E51+E52+E53+E54+E55+E56+E57</f>
        <v>84</v>
      </c>
      <c r="F58" s="19">
        <f t="shared" si="4"/>
        <v>84</v>
      </c>
      <c r="G58" s="56"/>
      <c r="H58" s="56"/>
      <c r="I58" s="56"/>
    </row>
    <row r="59" spans="1:9" ht="31.5" x14ac:dyDescent="0.25">
      <c r="A59" s="44" t="s">
        <v>33</v>
      </c>
      <c r="B59" s="17" t="s">
        <v>4</v>
      </c>
      <c r="C59" s="17" t="s">
        <v>21</v>
      </c>
      <c r="D59" s="19">
        <v>27</v>
      </c>
      <c r="E59" s="19">
        <v>29</v>
      </c>
      <c r="F59" s="19">
        <v>29</v>
      </c>
      <c r="G59" s="56">
        <v>38685543</v>
      </c>
      <c r="H59" s="56">
        <v>38679784</v>
      </c>
      <c r="I59" s="56">
        <v>38162478</v>
      </c>
    </row>
    <row r="60" spans="1:9" ht="47.25" x14ac:dyDescent="0.25">
      <c r="A60" s="45"/>
      <c r="B60" s="17" t="s">
        <v>14</v>
      </c>
      <c r="C60" s="17" t="s">
        <v>22</v>
      </c>
      <c r="D60" s="19">
        <v>3</v>
      </c>
      <c r="E60" s="19">
        <v>2</v>
      </c>
      <c r="F60" s="19">
        <v>2</v>
      </c>
      <c r="G60" s="56"/>
      <c r="H60" s="56"/>
      <c r="I60" s="56"/>
    </row>
    <row r="61" spans="1:9" ht="31.5" x14ac:dyDescent="0.25">
      <c r="A61" s="45"/>
      <c r="B61" s="17" t="s">
        <v>5</v>
      </c>
      <c r="C61" s="17" t="s">
        <v>23</v>
      </c>
      <c r="D61" s="19">
        <v>49</v>
      </c>
      <c r="E61" s="19">
        <v>50</v>
      </c>
      <c r="F61" s="19">
        <v>50</v>
      </c>
      <c r="G61" s="56"/>
      <c r="H61" s="56"/>
      <c r="I61" s="56"/>
    </row>
    <row r="62" spans="1:9" ht="47.25" x14ac:dyDescent="0.25">
      <c r="A62" s="45"/>
      <c r="B62" s="17" t="s">
        <v>86</v>
      </c>
      <c r="C62" s="17" t="s">
        <v>25</v>
      </c>
      <c r="D62" s="19">
        <v>2</v>
      </c>
      <c r="E62" s="19">
        <v>3</v>
      </c>
      <c r="F62" s="19">
        <v>3</v>
      </c>
      <c r="G62" s="56"/>
      <c r="H62" s="56"/>
      <c r="I62" s="56"/>
    </row>
    <row r="63" spans="1:9" ht="31.5" x14ac:dyDescent="0.25">
      <c r="A63" s="45"/>
      <c r="B63" s="23" t="s">
        <v>6</v>
      </c>
      <c r="C63" s="23" t="s">
        <v>23</v>
      </c>
      <c r="D63" s="19">
        <v>1</v>
      </c>
      <c r="E63" s="19">
        <v>3</v>
      </c>
      <c r="F63" s="19">
        <v>3</v>
      </c>
      <c r="G63" s="56"/>
      <c r="H63" s="56"/>
      <c r="I63" s="56"/>
    </row>
    <row r="64" spans="1:9" ht="32.25" customHeight="1" x14ac:dyDescent="0.25">
      <c r="A64" s="45"/>
      <c r="B64" s="17" t="s">
        <v>7</v>
      </c>
      <c r="C64" s="17" t="s">
        <v>28</v>
      </c>
      <c r="D64" s="19">
        <v>1</v>
      </c>
      <c r="E64" s="19">
        <v>1</v>
      </c>
      <c r="F64" s="19">
        <v>1</v>
      </c>
      <c r="G64" s="56"/>
      <c r="H64" s="56"/>
      <c r="I64" s="56"/>
    </row>
    <row r="65" spans="1:9" ht="31.5" x14ac:dyDescent="0.25">
      <c r="A65" s="45"/>
      <c r="B65" s="17" t="s">
        <v>8</v>
      </c>
      <c r="C65" s="17" t="s">
        <v>28</v>
      </c>
      <c r="D65" s="19">
        <v>13</v>
      </c>
      <c r="E65" s="19">
        <v>8</v>
      </c>
      <c r="F65" s="19">
        <v>8</v>
      </c>
      <c r="G65" s="56"/>
      <c r="H65" s="56"/>
      <c r="I65" s="56"/>
    </row>
    <row r="66" spans="1:9" ht="47.25" x14ac:dyDescent="0.25">
      <c r="A66" s="45"/>
      <c r="B66" s="18" t="s">
        <v>11</v>
      </c>
      <c r="C66" s="28" t="s">
        <v>28</v>
      </c>
      <c r="D66" s="19"/>
      <c r="E66" s="19"/>
      <c r="F66" s="19"/>
      <c r="G66" s="56"/>
      <c r="H66" s="56"/>
      <c r="I66" s="56"/>
    </row>
    <row r="67" spans="1:9" x14ac:dyDescent="0.25">
      <c r="A67" s="46"/>
      <c r="B67" s="8" t="s">
        <v>10</v>
      </c>
      <c r="C67" s="8"/>
      <c r="D67" s="19">
        <f>D59+D60+D61+D62+D63+D64+D65+D66</f>
        <v>96</v>
      </c>
      <c r="E67" s="19">
        <f t="shared" ref="E67:F67" si="5">E59+E60+E61+E62+E63+E64+E65+E66</f>
        <v>96</v>
      </c>
      <c r="F67" s="19">
        <f t="shared" si="5"/>
        <v>96</v>
      </c>
      <c r="G67" s="56"/>
      <c r="H67" s="56"/>
      <c r="I67" s="56"/>
    </row>
    <row r="68" spans="1:9" ht="31.5" x14ac:dyDescent="0.25">
      <c r="A68" s="44" t="s">
        <v>34</v>
      </c>
      <c r="B68" s="17" t="s">
        <v>4</v>
      </c>
      <c r="C68" s="17" t="s">
        <v>21</v>
      </c>
      <c r="D68" s="19">
        <v>14</v>
      </c>
      <c r="E68" s="19">
        <v>13</v>
      </c>
      <c r="F68" s="19">
        <v>13</v>
      </c>
      <c r="G68" s="56">
        <v>31713732</v>
      </c>
      <c r="H68" s="56">
        <v>31718448</v>
      </c>
      <c r="I68" s="56">
        <v>31547963</v>
      </c>
    </row>
    <row r="69" spans="1:9" ht="47.25" x14ac:dyDescent="0.25">
      <c r="A69" s="45"/>
      <c r="B69" s="17" t="s">
        <v>14</v>
      </c>
      <c r="C69" s="17" t="s">
        <v>22</v>
      </c>
      <c r="D69" s="19"/>
      <c r="E69" s="19"/>
      <c r="F69" s="19"/>
      <c r="G69" s="56"/>
      <c r="H69" s="56"/>
      <c r="I69" s="56"/>
    </row>
    <row r="70" spans="1:9" ht="31.5" x14ac:dyDescent="0.25">
      <c r="A70" s="45"/>
      <c r="B70" s="17" t="s">
        <v>5</v>
      </c>
      <c r="C70" s="17" t="s">
        <v>23</v>
      </c>
      <c r="D70" s="19">
        <v>38</v>
      </c>
      <c r="E70" s="19">
        <v>37</v>
      </c>
      <c r="F70" s="19">
        <v>37</v>
      </c>
      <c r="G70" s="56"/>
      <c r="H70" s="56"/>
      <c r="I70" s="56"/>
    </row>
    <row r="71" spans="1:9" ht="30.75" customHeight="1" x14ac:dyDescent="0.25">
      <c r="A71" s="45"/>
      <c r="B71" s="17" t="s">
        <v>13</v>
      </c>
      <c r="C71" s="17" t="s">
        <v>24</v>
      </c>
      <c r="D71" s="19">
        <v>1</v>
      </c>
      <c r="E71" s="19">
        <v>1</v>
      </c>
      <c r="F71" s="19">
        <v>1</v>
      </c>
      <c r="G71" s="56"/>
      <c r="H71" s="56"/>
      <c r="I71" s="56"/>
    </row>
    <row r="72" spans="1:9" ht="31.5" x14ac:dyDescent="0.25">
      <c r="A72" s="45"/>
      <c r="B72" s="17" t="s">
        <v>6</v>
      </c>
      <c r="C72" s="17" t="s">
        <v>25</v>
      </c>
      <c r="D72" s="19">
        <v>6</v>
      </c>
      <c r="E72" s="19">
        <v>5</v>
      </c>
      <c r="F72" s="19">
        <v>5</v>
      </c>
      <c r="G72" s="56"/>
      <c r="H72" s="56"/>
      <c r="I72" s="56"/>
    </row>
    <row r="73" spans="1:9" ht="31.5" x14ac:dyDescent="0.25">
      <c r="A73" s="45"/>
      <c r="B73" s="17" t="s">
        <v>7</v>
      </c>
      <c r="C73" s="17" t="s">
        <v>28</v>
      </c>
      <c r="D73" s="19">
        <v>4</v>
      </c>
      <c r="E73" s="19">
        <v>3</v>
      </c>
      <c r="F73" s="19">
        <v>3</v>
      </c>
      <c r="G73" s="56"/>
      <c r="H73" s="56"/>
      <c r="I73" s="56"/>
    </row>
    <row r="74" spans="1:9" ht="31.5" x14ac:dyDescent="0.25">
      <c r="A74" s="45"/>
      <c r="B74" s="17" t="s">
        <v>8</v>
      </c>
      <c r="C74" s="17" t="s">
        <v>28</v>
      </c>
      <c r="D74" s="19">
        <v>11</v>
      </c>
      <c r="E74" s="19">
        <v>10</v>
      </c>
      <c r="F74" s="19">
        <v>10</v>
      </c>
      <c r="G74" s="56"/>
      <c r="H74" s="56"/>
      <c r="I74" s="56"/>
    </row>
    <row r="75" spans="1:9" x14ac:dyDescent="0.25">
      <c r="A75" s="45"/>
      <c r="B75" s="8" t="s">
        <v>10</v>
      </c>
      <c r="C75" s="8"/>
      <c r="D75" s="19">
        <f>D68+D69+D70+D71+D72+D73+D74</f>
        <v>74</v>
      </c>
      <c r="E75" s="19">
        <f t="shared" ref="E75:F75" si="6">E68+E69+E70+E71+E72+E73+E74</f>
        <v>69</v>
      </c>
      <c r="F75" s="19">
        <f t="shared" si="6"/>
        <v>69</v>
      </c>
      <c r="G75" s="56"/>
      <c r="H75" s="56"/>
      <c r="I75" s="56"/>
    </row>
    <row r="76" spans="1:9" ht="31.5" x14ac:dyDescent="0.25">
      <c r="A76" s="44" t="s">
        <v>35</v>
      </c>
      <c r="B76" s="17" t="s">
        <v>4</v>
      </c>
      <c r="C76" s="17" t="s">
        <v>21</v>
      </c>
      <c r="D76" s="19">
        <v>36</v>
      </c>
      <c r="E76" s="19">
        <v>36</v>
      </c>
      <c r="F76" s="19">
        <v>36</v>
      </c>
      <c r="G76" s="53">
        <v>42757111</v>
      </c>
      <c r="H76" s="53">
        <v>42750866</v>
      </c>
      <c r="I76" s="53">
        <v>42153738</v>
      </c>
    </row>
    <row r="77" spans="1:9" ht="47.25" x14ac:dyDescent="0.25">
      <c r="A77" s="45"/>
      <c r="B77" s="17" t="s">
        <v>14</v>
      </c>
      <c r="C77" s="17" t="s">
        <v>22</v>
      </c>
      <c r="D77" s="19">
        <v>1</v>
      </c>
      <c r="E77" s="19">
        <v>1</v>
      </c>
      <c r="F77" s="19">
        <v>1</v>
      </c>
      <c r="G77" s="54"/>
      <c r="H77" s="54"/>
      <c r="I77" s="54"/>
    </row>
    <row r="78" spans="1:9" ht="31.5" x14ac:dyDescent="0.25">
      <c r="A78" s="45"/>
      <c r="B78" s="17" t="s">
        <v>80</v>
      </c>
      <c r="C78" s="17" t="s">
        <v>59</v>
      </c>
      <c r="D78" s="19"/>
      <c r="E78" s="19"/>
      <c r="F78" s="19"/>
      <c r="G78" s="54"/>
      <c r="H78" s="54"/>
      <c r="I78" s="54"/>
    </row>
    <row r="79" spans="1:9" ht="31.5" x14ac:dyDescent="0.25">
      <c r="A79" s="45"/>
      <c r="B79" s="17" t="s">
        <v>5</v>
      </c>
      <c r="C79" s="17" t="s">
        <v>23</v>
      </c>
      <c r="D79" s="19">
        <v>60</v>
      </c>
      <c r="E79" s="19">
        <v>60</v>
      </c>
      <c r="F79" s="19">
        <v>60</v>
      </c>
      <c r="G79" s="54"/>
      <c r="H79" s="54"/>
      <c r="I79" s="54"/>
    </row>
    <row r="80" spans="1:9" ht="47.25" x14ac:dyDescent="0.25">
      <c r="A80" s="45"/>
      <c r="B80" s="17" t="s">
        <v>16</v>
      </c>
      <c r="C80" s="17" t="s">
        <v>24</v>
      </c>
      <c r="D80" s="19">
        <v>5</v>
      </c>
      <c r="E80" s="19">
        <v>3</v>
      </c>
      <c r="F80" s="19">
        <v>3</v>
      </c>
      <c r="G80" s="54"/>
      <c r="H80" s="54"/>
      <c r="I80" s="54"/>
    </row>
    <row r="81" spans="1:9" ht="31.5" x14ac:dyDescent="0.25">
      <c r="A81" s="45"/>
      <c r="B81" s="17" t="s">
        <v>6</v>
      </c>
      <c r="C81" s="17" t="s">
        <v>25</v>
      </c>
      <c r="D81" s="19">
        <v>15</v>
      </c>
      <c r="E81" s="19">
        <v>15</v>
      </c>
      <c r="F81" s="19">
        <v>13</v>
      </c>
      <c r="G81" s="54"/>
      <c r="H81" s="54"/>
      <c r="I81" s="54"/>
    </row>
    <row r="82" spans="1:9" x14ac:dyDescent="0.25">
      <c r="A82" s="45"/>
      <c r="B82" s="8" t="s">
        <v>10</v>
      </c>
      <c r="C82" s="8"/>
      <c r="D82" s="19">
        <f>SUM(D76:D81)</f>
        <v>117</v>
      </c>
      <c r="E82" s="19">
        <f t="shared" ref="E82:F82" si="7">SUM(E76:E81)</f>
        <v>115</v>
      </c>
      <c r="F82" s="19">
        <f t="shared" si="7"/>
        <v>113</v>
      </c>
      <c r="G82" s="55"/>
      <c r="H82" s="55"/>
      <c r="I82" s="55"/>
    </row>
    <row r="83" spans="1:9" ht="18.75" customHeight="1" x14ac:dyDescent="0.25">
      <c r="A83" s="48" t="s">
        <v>0</v>
      </c>
      <c r="B83" s="49"/>
      <c r="C83" s="11"/>
      <c r="D83" s="19">
        <f>D13+D24+D34+D42+D50+D58+D67+D75+D82</f>
        <v>3406</v>
      </c>
      <c r="E83" s="19"/>
      <c r="F83" s="19"/>
      <c r="G83" s="57">
        <f>G6+G14+G25+G35+G43+G51+G59+G68+G76</f>
        <v>601668381.48000002</v>
      </c>
      <c r="H83" s="57">
        <f t="shared" ref="H83:I83" si="8">H6+H14+H25+H35+H43+H51+H59+H68+H76</f>
        <v>601385868</v>
      </c>
      <c r="I83" s="57">
        <f t="shared" si="8"/>
        <v>596356970</v>
      </c>
    </row>
    <row r="84" spans="1:9" x14ac:dyDescent="0.25">
      <c r="A84" s="12"/>
      <c r="B84" s="12"/>
      <c r="C84" s="12"/>
      <c r="D84" s="19"/>
      <c r="E84" s="19"/>
      <c r="F84" s="19"/>
      <c r="G84" s="58"/>
    </row>
    <row r="85" spans="1:9" ht="31.5" x14ac:dyDescent="0.25">
      <c r="A85" s="44" t="s">
        <v>36</v>
      </c>
      <c r="B85" s="17" t="s">
        <v>7</v>
      </c>
      <c r="C85" s="17" t="s">
        <v>28</v>
      </c>
      <c r="D85" s="19">
        <v>50</v>
      </c>
      <c r="E85" s="19">
        <v>50</v>
      </c>
      <c r="F85" s="19">
        <v>50</v>
      </c>
      <c r="G85" s="56">
        <v>45608071.390000001</v>
      </c>
      <c r="H85" s="56">
        <v>45611952.43</v>
      </c>
      <c r="I85" s="56">
        <v>44803351</v>
      </c>
    </row>
    <row r="86" spans="1:9" ht="31.5" x14ac:dyDescent="0.25">
      <c r="A86" s="45"/>
      <c r="B86" s="17" t="s">
        <v>8</v>
      </c>
      <c r="C86" s="17" t="s">
        <v>28</v>
      </c>
      <c r="D86" s="19">
        <v>116</v>
      </c>
      <c r="E86" s="19">
        <v>116</v>
      </c>
      <c r="F86" s="19">
        <v>116</v>
      </c>
      <c r="G86" s="56"/>
      <c r="H86" s="56"/>
      <c r="I86" s="56"/>
    </row>
    <row r="87" spans="1:9" ht="47.25" x14ac:dyDescent="0.25">
      <c r="A87" s="45"/>
      <c r="B87" s="18" t="s">
        <v>11</v>
      </c>
      <c r="C87" s="17" t="s">
        <v>28</v>
      </c>
      <c r="D87" s="19">
        <v>20</v>
      </c>
      <c r="E87" s="19">
        <v>20</v>
      </c>
      <c r="F87" s="19">
        <v>20</v>
      </c>
      <c r="G87" s="56"/>
      <c r="H87" s="56"/>
      <c r="I87" s="56"/>
    </row>
    <row r="88" spans="1:9" x14ac:dyDescent="0.25">
      <c r="A88" s="45"/>
      <c r="B88" s="13" t="s">
        <v>10</v>
      </c>
      <c r="C88" s="13"/>
      <c r="D88" s="19">
        <f>D85+D86+D87</f>
        <v>186</v>
      </c>
      <c r="E88" s="19"/>
      <c r="F88" s="19"/>
      <c r="G88" s="56"/>
      <c r="H88" s="56"/>
      <c r="I88" s="56"/>
    </row>
    <row r="89" spans="1:9" ht="31.5" x14ac:dyDescent="0.25">
      <c r="A89" s="44" t="s">
        <v>39</v>
      </c>
      <c r="B89" s="17" t="s">
        <v>7</v>
      </c>
      <c r="C89" s="17" t="s">
        <v>28</v>
      </c>
      <c r="D89" s="19">
        <v>25</v>
      </c>
      <c r="E89" s="19">
        <v>25</v>
      </c>
      <c r="F89" s="19">
        <v>25</v>
      </c>
      <c r="G89" s="56">
        <v>27334488</v>
      </c>
      <c r="H89" s="56">
        <v>27337158</v>
      </c>
      <c r="I89" s="56">
        <v>27105409</v>
      </c>
    </row>
    <row r="90" spans="1:9" ht="31.5" x14ac:dyDescent="0.25">
      <c r="A90" s="45"/>
      <c r="B90" s="17" t="s">
        <v>8</v>
      </c>
      <c r="C90" s="17" t="s">
        <v>28</v>
      </c>
      <c r="D90" s="19">
        <v>90</v>
      </c>
      <c r="E90" s="19">
        <v>90</v>
      </c>
      <c r="F90" s="19">
        <v>90</v>
      </c>
      <c r="G90" s="56"/>
      <c r="H90" s="56"/>
      <c r="I90" s="56"/>
    </row>
    <row r="91" spans="1:9" ht="47.25" x14ac:dyDescent="0.25">
      <c r="A91" s="45"/>
      <c r="B91" s="17" t="s">
        <v>11</v>
      </c>
      <c r="C91" s="17" t="s">
        <v>28</v>
      </c>
      <c r="D91" s="19">
        <v>1</v>
      </c>
      <c r="E91" s="19">
        <v>1</v>
      </c>
      <c r="F91" s="19">
        <v>1</v>
      </c>
      <c r="G91" s="56"/>
      <c r="H91" s="56"/>
      <c r="I91" s="56"/>
    </row>
    <row r="92" spans="1:9" ht="31.5" x14ac:dyDescent="0.25">
      <c r="A92" s="45"/>
      <c r="B92" s="17" t="s">
        <v>85</v>
      </c>
      <c r="C92" s="17" t="s">
        <v>79</v>
      </c>
      <c r="D92" s="19"/>
      <c r="E92" s="19"/>
      <c r="F92" s="19"/>
      <c r="G92" s="56"/>
      <c r="H92" s="56"/>
      <c r="I92" s="56"/>
    </row>
    <row r="93" spans="1:9" x14ac:dyDescent="0.25">
      <c r="A93" s="45"/>
      <c r="B93" s="13" t="s">
        <v>10</v>
      </c>
      <c r="C93" s="13"/>
      <c r="D93" s="19">
        <f>D89+D90+D91+D92</f>
        <v>116</v>
      </c>
      <c r="E93" s="19"/>
      <c r="F93" s="19"/>
      <c r="G93" s="56"/>
      <c r="H93" s="56"/>
      <c r="I93" s="56"/>
    </row>
    <row r="94" spans="1:9" ht="31.5" x14ac:dyDescent="0.25">
      <c r="A94" s="44" t="s">
        <v>40</v>
      </c>
      <c r="B94" s="18" t="s">
        <v>7</v>
      </c>
      <c r="C94" s="17" t="s">
        <v>28</v>
      </c>
      <c r="D94" s="19">
        <v>15</v>
      </c>
      <c r="E94" s="19">
        <v>15</v>
      </c>
      <c r="F94" s="19">
        <v>15</v>
      </c>
      <c r="G94" s="56">
        <v>28190912</v>
      </c>
      <c r="H94" s="56">
        <v>28193842</v>
      </c>
      <c r="I94" s="56">
        <v>28045153</v>
      </c>
    </row>
    <row r="95" spans="1:9" ht="31.5" x14ac:dyDescent="0.25">
      <c r="A95" s="45"/>
      <c r="B95" s="18" t="s">
        <v>8</v>
      </c>
      <c r="C95" s="17" t="s">
        <v>28</v>
      </c>
      <c r="D95" s="19">
        <v>82</v>
      </c>
      <c r="E95" s="19">
        <v>82</v>
      </c>
      <c r="F95" s="19">
        <v>82</v>
      </c>
      <c r="G95" s="56"/>
      <c r="H95" s="56"/>
      <c r="I95" s="56"/>
    </row>
    <row r="96" spans="1:9" ht="47.25" x14ac:dyDescent="0.25">
      <c r="A96" s="45"/>
      <c r="B96" s="18" t="s">
        <v>11</v>
      </c>
      <c r="C96" s="17" t="s">
        <v>28</v>
      </c>
      <c r="D96" s="19">
        <v>2</v>
      </c>
      <c r="E96" s="19">
        <v>2</v>
      </c>
      <c r="F96" s="19">
        <v>2</v>
      </c>
      <c r="G96" s="56"/>
      <c r="H96" s="56"/>
      <c r="I96" s="56"/>
    </row>
    <row r="97" spans="1:9" x14ac:dyDescent="0.25">
      <c r="A97" s="45"/>
      <c r="B97" s="13" t="s">
        <v>10</v>
      </c>
      <c r="C97" s="13"/>
      <c r="D97" s="19">
        <f>D94+D95+D96</f>
        <v>99</v>
      </c>
      <c r="E97" s="19"/>
      <c r="F97" s="19"/>
      <c r="G97" s="56"/>
      <c r="H97" s="56"/>
      <c r="I97" s="56"/>
    </row>
    <row r="98" spans="1:9" ht="31.5" x14ac:dyDescent="0.25">
      <c r="A98" s="44" t="s">
        <v>45</v>
      </c>
      <c r="B98" s="17" t="s">
        <v>7</v>
      </c>
      <c r="C98" s="17" t="s">
        <v>28</v>
      </c>
      <c r="D98" s="19">
        <v>41</v>
      </c>
      <c r="E98" s="19">
        <v>41</v>
      </c>
      <c r="F98" s="19">
        <v>41</v>
      </c>
      <c r="G98" s="56">
        <v>66638683</v>
      </c>
      <c r="H98" s="56">
        <v>66644728</v>
      </c>
      <c r="I98" s="56">
        <v>66544715</v>
      </c>
    </row>
    <row r="99" spans="1:9" ht="31.5" x14ac:dyDescent="0.25">
      <c r="A99" s="45"/>
      <c r="B99" s="17" t="s">
        <v>8</v>
      </c>
      <c r="C99" s="17" t="s">
        <v>28</v>
      </c>
      <c r="D99" s="19">
        <v>196</v>
      </c>
      <c r="E99" s="19">
        <v>196</v>
      </c>
      <c r="F99" s="19">
        <v>196</v>
      </c>
      <c r="G99" s="56"/>
      <c r="H99" s="56"/>
      <c r="I99" s="56"/>
    </row>
    <row r="100" spans="1:9" ht="47.25" x14ac:dyDescent="0.25">
      <c r="A100" s="45"/>
      <c r="B100" s="17" t="s">
        <v>11</v>
      </c>
      <c r="C100" s="17" t="s">
        <v>28</v>
      </c>
      <c r="D100" s="19">
        <v>34</v>
      </c>
      <c r="E100" s="19">
        <v>34</v>
      </c>
      <c r="F100" s="19">
        <v>34</v>
      </c>
      <c r="G100" s="56"/>
      <c r="H100" s="56"/>
      <c r="I100" s="56"/>
    </row>
    <row r="101" spans="1:9" x14ac:dyDescent="0.25">
      <c r="A101" s="45"/>
      <c r="B101" s="13" t="s">
        <v>10</v>
      </c>
      <c r="C101" s="13"/>
      <c r="D101" s="19">
        <f>D98+D99+D100</f>
        <v>271</v>
      </c>
      <c r="E101" s="19"/>
      <c r="F101" s="19"/>
      <c r="G101" s="56"/>
      <c r="H101" s="56"/>
      <c r="I101" s="56"/>
    </row>
    <row r="102" spans="1:9" ht="31.5" x14ac:dyDescent="0.25">
      <c r="A102" s="44" t="s">
        <v>41</v>
      </c>
      <c r="B102" s="17" t="s">
        <v>7</v>
      </c>
      <c r="C102" s="17" t="s">
        <v>28</v>
      </c>
      <c r="D102" s="19">
        <v>15</v>
      </c>
      <c r="E102" s="19">
        <v>15</v>
      </c>
      <c r="F102" s="19">
        <v>15</v>
      </c>
      <c r="G102" s="56">
        <v>24720445</v>
      </c>
      <c r="H102" s="56">
        <v>24723223</v>
      </c>
      <c r="I102" s="56">
        <v>24644398</v>
      </c>
    </row>
    <row r="103" spans="1:9" ht="31.5" x14ac:dyDescent="0.25">
      <c r="A103" s="45"/>
      <c r="B103" s="17" t="s">
        <v>8</v>
      </c>
      <c r="C103" s="17" t="s">
        <v>28</v>
      </c>
      <c r="D103" s="19">
        <v>100</v>
      </c>
      <c r="E103" s="19">
        <v>100</v>
      </c>
      <c r="F103" s="19">
        <v>100</v>
      </c>
      <c r="G103" s="56"/>
      <c r="H103" s="56"/>
      <c r="I103" s="56"/>
    </row>
    <row r="104" spans="1:9" ht="47.25" x14ac:dyDescent="0.25">
      <c r="A104" s="45"/>
      <c r="B104" s="17" t="s">
        <v>11</v>
      </c>
      <c r="C104" s="17" t="s">
        <v>28</v>
      </c>
      <c r="D104" s="19">
        <v>2</v>
      </c>
      <c r="E104" s="19">
        <v>1</v>
      </c>
      <c r="F104" s="19">
        <v>1</v>
      </c>
      <c r="G104" s="56"/>
      <c r="H104" s="56"/>
      <c r="I104" s="56"/>
    </row>
    <row r="105" spans="1:9" x14ac:dyDescent="0.25">
      <c r="A105" s="46"/>
      <c r="B105" s="13" t="s">
        <v>10</v>
      </c>
      <c r="C105" s="13"/>
      <c r="D105" s="19">
        <f>D102+D103+D104</f>
        <v>117</v>
      </c>
      <c r="E105" s="19">
        <f t="shared" ref="E105:F105" si="9">E102+E103+E104</f>
        <v>116</v>
      </c>
      <c r="F105" s="19">
        <f t="shared" si="9"/>
        <v>116</v>
      </c>
      <c r="G105" s="56"/>
      <c r="H105" s="56"/>
      <c r="I105" s="56"/>
    </row>
    <row r="106" spans="1:9" ht="31.5" x14ac:dyDescent="0.25">
      <c r="A106" s="40" t="s">
        <v>37</v>
      </c>
      <c r="B106" s="17" t="s">
        <v>7</v>
      </c>
      <c r="C106" s="17" t="s">
        <v>28</v>
      </c>
      <c r="D106" s="19">
        <v>20</v>
      </c>
      <c r="E106" s="19">
        <v>20</v>
      </c>
      <c r="F106" s="19">
        <v>20</v>
      </c>
      <c r="G106" s="56">
        <v>29433938</v>
      </c>
      <c r="H106" s="56">
        <v>29437149</v>
      </c>
      <c r="I106" s="56">
        <v>29316421</v>
      </c>
    </row>
    <row r="107" spans="1:9" ht="31.5" x14ac:dyDescent="0.25">
      <c r="A107" s="47"/>
      <c r="B107" s="17" t="s">
        <v>8</v>
      </c>
      <c r="C107" s="17" t="s">
        <v>28</v>
      </c>
      <c r="D107" s="19">
        <v>80</v>
      </c>
      <c r="E107" s="19">
        <v>80</v>
      </c>
      <c r="F107" s="19">
        <v>80</v>
      </c>
      <c r="G107" s="56"/>
      <c r="H107" s="56"/>
      <c r="I107" s="56"/>
    </row>
    <row r="108" spans="1:9" ht="47.25" x14ac:dyDescent="0.25">
      <c r="A108" s="47"/>
      <c r="B108" s="17" t="s">
        <v>11</v>
      </c>
      <c r="C108" s="17" t="s">
        <v>28</v>
      </c>
      <c r="D108" s="19">
        <v>1</v>
      </c>
      <c r="E108" s="19">
        <v>1</v>
      </c>
      <c r="F108" s="19">
        <v>1</v>
      </c>
      <c r="G108" s="56"/>
      <c r="H108" s="56"/>
      <c r="I108" s="56"/>
    </row>
    <row r="109" spans="1:9" x14ac:dyDescent="0.25">
      <c r="A109" s="41"/>
      <c r="B109" s="14" t="s">
        <v>10</v>
      </c>
      <c r="C109" s="13"/>
      <c r="D109" s="19">
        <f>D106+D107+D108</f>
        <v>101</v>
      </c>
      <c r="E109" s="19"/>
      <c r="F109" s="19"/>
      <c r="G109" s="56"/>
      <c r="H109" s="56"/>
      <c r="I109" s="56"/>
    </row>
    <row r="110" spans="1:9" ht="31.5" x14ac:dyDescent="0.25">
      <c r="A110" s="44" t="s">
        <v>38</v>
      </c>
      <c r="B110" s="17" t="s">
        <v>7</v>
      </c>
      <c r="C110" s="17" t="s">
        <v>28</v>
      </c>
      <c r="D110" s="19">
        <v>31</v>
      </c>
      <c r="E110" s="19">
        <v>31</v>
      </c>
      <c r="F110" s="19">
        <v>31</v>
      </c>
      <c r="G110" s="56">
        <v>22072382</v>
      </c>
      <c r="H110" s="56">
        <v>22074531</v>
      </c>
      <c r="I110" s="56">
        <v>21992897</v>
      </c>
    </row>
    <row r="111" spans="1:9" ht="31.5" x14ac:dyDescent="0.25">
      <c r="A111" s="45"/>
      <c r="B111" s="17" t="s">
        <v>8</v>
      </c>
      <c r="C111" s="17" t="s">
        <v>28</v>
      </c>
      <c r="D111" s="19">
        <v>90</v>
      </c>
      <c r="E111" s="19">
        <v>89</v>
      </c>
      <c r="F111" s="19">
        <v>89</v>
      </c>
      <c r="G111" s="56"/>
      <c r="H111" s="56"/>
      <c r="I111" s="56"/>
    </row>
    <row r="112" spans="1:9" ht="47.25" x14ac:dyDescent="0.25">
      <c r="A112" s="45"/>
      <c r="B112" s="17" t="s">
        <v>11</v>
      </c>
      <c r="C112" s="17" t="s">
        <v>28</v>
      </c>
      <c r="D112" s="19">
        <v>5</v>
      </c>
      <c r="E112" s="19">
        <v>5</v>
      </c>
      <c r="F112" s="19">
        <v>5</v>
      </c>
      <c r="G112" s="56"/>
      <c r="H112" s="56"/>
      <c r="I112" s="56"/>
    </row>
    <row r="113" spans="1:9" x14ac:dyDescent="0.25">
      <c r="A113" s="46"/>
      <c r="B113" s="13" t="s">
        <v>10</v>
      </c>
      <c r="C113" s="13"/>
      <c r="D113" s="19">
        <f>D110+D111+D112</f>
        <v>126</v>
      </c>
      <c r="E113" s="19">
        <f t="shared" ref="E113:F113" si="10">E110+E111+E112</f>
        <v>125</v>
      </c>
      <c r="F113" s="19">
        <f t="shared" si="10"/>
        <v>125</v>
      </c>
      <c r="G113" s="56"/>
      <c r="H113" s="56"/>
      <c r="I113" s="56"/>
    </row>
    <row r="114" spans="1:9" ht="31.5" x14ac:dyDescent="0.25">
      <c r="A114" s="44" t="s">
        <v>44</v>
      </c>
      <c r="B114" s="17" t="s">
        <v>7</v>
      </c>
      <c r="C114" s="17" t="s">
        <v>28</v>
      </c>
      <c r="D114" s="19">
        <v>27</v>
      </c>
      <c r="E114" s="20">
        <v>25</v>
      </c>
      <c r="F114" s="20">
        <v>25</v>
      </c>
      <c r="G114" s="53">
        <v>29511301</v>
      </c>
      <c r="H114" s="53">
        <v>29517503</v>
      </c>
      <c r="I114" s="53">
        <v>29388900</v>
      </c>
    </row>
    <row r="115" spans="1:9" ht="31.5" x14ac:dyDescent="0.25">
      <c r="A115" s="45"/>
      <c r="B115" s="17" t="s">
        <v>8</v>
      </c>
      <c r="C115" s="17" t="s">
        <v>28</v>
      </c>
      <c r="D115" s="19">
        <v>102</v>
      </c>
      <c r="E115" s="29">
        <v>104</v>
      </c>
      <c r="F115" s="29">
        <v>103</v>
      </c>
      <c r="G115" s="54"/>
      <c r="H115" s="54"/>
      <c r="I115" s="54"/>
    </row>
    <row r="116" spans="1:9" ht="47.25" x14ac:dyDescent="0.25">
      <c r="A116" s="45"/>
      <c r="B116" s="17" t="s">
        <v>11</v>
      </c>
      <c r="C116" s="17" t="s">
        <v>28</v>
      </c>
      <c r="D116" s="19">
        <v>3</v>
      </c>
      <c r="E116" s="29">
        <v>3</v>
      </c>
      <c r="F116" s="29">
        <v>3</v>
      </c>
      <c r="G116" s="54"/>
      <c r="H116" s="54"/>
      <c r="I116" s="54"/>
    </row>
    <row r="117" spans="1:9" x14ac:dyDescent="0.25">
      <c r="A117" s="46"/>
      <c r="B117" s="13" t="s">
        <v>10</v>
      </c>
      <c r="C117" s="13"/>
      <c r="D117" s="19">
        <f>D114+D115+D116</f>
        <v>132</v>
      </c>
      <c r="E117" s="19">
        <f t="shared" ref="E117:F117" si="11">E114+E115+E116</f>
        <v>132</v>
      </c>
      <c r="F117" s="19">
        <f t="shared" si="11"/>
        <v>131</v>
      </c>
      <c r="G117" s="55"/>
      <c r="H117" s="55"/>
      <c r="I117" s="55"/>
    </row>
    <row r="118" spans="1:9" ht="31.5" x14ac:dyDescent="0.25">
      <c r="A118" s="44" t="s">
        <v>43</v>
      </c>
      <c r="B118" s="17" t="s">
        <v>7</v>
      </c>
      <c r="C118" s="17" t="s">
        <v>28</v>
      </c>
      <c r="D118" s="19">
        <v>9</v>
      </c>
      <c r="E118" s="20">
        <v>9</v>
      </c>
      <c r="F118" s="20">
        <v>9</v>
      </c>
      <c r="G118" s="53">
        <v>12145115</v>
      </c>
      <c r="H118" s="53">
        <v>12146161</v>
      </c>
      <c r="I118" s="53">
        <v>12038174</v>
      </c>
    </row>
    <row r="119" spans="1:9" ht="31.5" x14ac:dyDescent="0.25">
      <c r="A119" s="45"/>
      <c r="B119" s="17" t="s">
        <v>8</v>
      </c>
      <c r="C119" s="17" t="s">
        <v>28</v>
      </c>
      <c r="D119" s="19">
        <v>16</v>
      </c>
      <c r="E119" s="29">
        <v>16</v>
      </c>
      <c r="F119" s="29">
        <v>16</v>
      </c>
      <c r="G119" s="54"/>
      <c r="H119" s="54"/>
      <c r="I119" s="54"/>
    </row>
    <row r="120" spans="1:9" x14ac:dyDescent="0.25">
      <c r="A120" s="45"/>
      <c r="B120" s="13" t="s">
        <v>10</v>
      </c>
      <c r="C120" s="13"/>
      <c r="D120" s="19">
        <f>D118+D119</f>
        <v>25</v>
      </c>
      <c r="E120" s="30"/>
      <c r="F120" s="30"/>
      <c r="G120" s="55"/>
      <c r="H120" s="55"/>
      <c r="I120" s="55"/>
    </row>
    <row r="121" spans="1:9" ht="31.5" x14ac:dyDescent="0.25">
      <c r="A121" s="44" t="s">
        <v>42</v>
      </c>
      <c r="B121" s="17" t="s">
        <v>7</v>
      </c>
      <c r="C121" s="17" t="s">
        <v>28</v>
      </c>
      <c r="D121" s="19">
        <v>6</v>
      </c>
      <c r="E121" s="20">
        <v>6</v>
      </c>
      <c r="F121" s="20">
        <v>6</v>
      </c>
      <c r="G121" s="53">
        <v>12407483</v>
      </c>
      <c r="H121" s="53">
        <v>12409565</v>
      </c>
      <c r="I121" s="53">
        <v>12336685</v>
      </c>
    </row>
    <row r="122" spans="1:9" ht="31.5" x14ac:dyDescent="0.25">
      <c r="A122" s="45"/>
      <c r="B122" s="17" t="s">
        <v>8</v>
      </c>
      <c r="C122" s="17" t="s">
        <v>28</v>
      </c>
      <c r="D122" s="19">
        <v>25</v>
      </c>
      <c r="E122" s="29">
        <v>25</v>
      </c>
      <c r="F122" s="29">
        <v>25</v>
      </c>
      <c r="G122" s="54"/>
      <c r="H122" s="54"/>
      <c r="I122" s="54"/>
    </row>
    <row r="123" spans="1:9" ht="47.25" x14ac:dyDescent="0.25">
      <c r="A123" s="45"/>
      <c r="B123" s="17" t="s">
        <v>11</v>
      </c>
      <c r="C123" s="17" t="s">
        <v>28</v>
      </c>
      <c r="D123" s="19">
        <v>0</v>
      </c>
      <c r="E123" s="29">
        <v>0</v>
      </c>
      <c r="F123" s="29">
        <v>0</v>
      </c>
      <c r="G123" s="54"/>
      <c r="H123" s="54"/>
      <c r="I123" s="54"/>
    </row>
    <row r="124" spans="1:9" x14ac:dyDescent="0.25">
      <c r="A124" s="46"/>
      <c r="B124" s="13" t="s">
        <v>10</v>
      </c>
      <c r="C124" s="13"/>
      <c r="D124" s="19">
        <f>SUM(D121:D123)</f>
        <v>31</v>
      </c>
      <c r="E124" s="19">
        <f t="shared" ref="E124:F124" si="12">SUM(E121:E123)</f>
        <v>31</v>
      </c>
      <c r="F124" s="19">
        <f t="shared" si="12"/>
        <v>31</v>
      </c>
      <c r="G124" s="55"/>
      <c r="H124" s="55"/>
      <c r="I124" s="55"/>
    </row>
    <row r="125" spans="1:9" x14ac:dyDescent="0.25">
      <c r="A125" s="48" t="s">
        <v>1</v>
      </c>
      <c r="B125" s="49"/>
      <c r="C125" s="11"/>
      <c r="D125" s="19">
        <f>D88+D93+D97+D101+D105+D109+D113+D117+D120+D124</f>
        <v>1204</v>
      </c>
      <c r="E125" s="19"/>
      <c r="F125" s="19"/>
      <c r="G125" s="59">
        <f>G85+G89+G94+G98+G102+G106+G110+G114+G118+G121</f>
        <v>298062818.38999999</v>
      </c>
      <c r="H125" s="59">
        <f t="shared" ref="H125:I125" si="13">H85+H89+H94+H98+H102+H106+H110+H114+H118+H121</f>
        <v>298095812.43000001</v>
      </c>
      <c r="I125" s="59">
        <f t="shared" si="13"/>
        <v>296216103</v>
      </c>
    </row>
    <row r="126" spans="1:9" x14ac:dyDescent="0.25">
      <c r="A126" s="12"/>
      <c r="B126" s="12"/>
      <c r="C126" s="12"/>
      <c r="D126" s="19"/>
      <c r="E126" s="19"/>
      <c r="F126" s="19"/>
      <c r="G126" s="58"/>
    </row>
    <row r="127" spans="1:9" x14ac:dyDescent="0.25">
      <c r="A127" s="12" t="s">
        <v>2</v>
      </c>
      <c r="B127" s="12"/>
      <c r="C127" s="12"/>
      <c r="D127" s="19"/>
      <c r="E127" s="19"/>
      <c r="F127" s="19"/>
      <c r="G127" s="58"/>
    </row>
    <row r="128" spans="1:9" x14ac:dyDescent="0.25">
      <c r="A128" s="12" t="s">
        <v>46</v>
      </c>
      <c r="B128" s="12" t="s">
        <v>50</v>
      </c>
      <c r="C128" s="17" t="s">
        <v>49</v>
      </c>
      <c r="D128" s="19">
        <v>203567</v>
      </c>
      <c r="E128" s="19">
        <v>203567</v>
      </c>
      <c r="F128" s="19">
        <v>203567</v>
      </c>
      <c r="G128" s="60">
        <v>34958925.090000004</v>
      </c>
      <c r="H128" s="60">
        <v>34893004.090000004</v>
      </c>
      <c r="I128" s="60">
        <v>34667397.729999997</v>
      </c>
    </row>
    <row r="129" spans="1:9" x14ac:dyDescent="0.25">
      <c r="A129" s="12" t="s">
        <v>47</v>
      </c>
      <c r="B129" s="12" t="s">
        <v>50</v>
      </c>
      <c r="C129" s="17" t="s">
        <v>49</v>
      </c>
      <c r="D129" s="19">
        <v>182670</v>
      </c>
      <c r="E129" s="19">
        <v>182670</v>
      </c>
      <c r="F129" s="19">
        <v>182670</v>
      </c>
      <c r="G129" s="60">
        <v>15469266.880000001</v>
      </c>
      <c r="H129" s="60">
        <v>15640307.880000001</v>
      </c>
      <c r="I129" s="60">
        <v>15482012.880000001</v>
      </c>
    </row>
    <row r="130" spans="1:9" x14ac:dyDescent="0.25">
      <c r="A130" s="12" t="s">
        <v>48</v>
      </c>
      <c r="B130" s="12" t="s">
        <v>50</v>
      </c>
      <c r="C130" s="17" t="s">
        <v>49</v>
      </c>
      <c r="D130" s="19">
        <v>132500</v>
      </c>
      <c r="E130" s="19">
        <v>132500</v>
      </c>
      <c r="F130" s="19">
        <v>132500</v>
      </c>
      <c r="G130" s="60">
        <v>17101675.68</v>
      </c>
      <c r="H130" s="60">
        <v>17290891.530000001</v>
      </c>
      <c r="I130" s="60">
        <v>17121933.68</v>
      </c>
    </row>
    <row r="131" spans="1:9" x14ac:dyDescent="0.25">
      <c r="A131" s="42" t="s">
        <v>3</v>
      </c>
      <c r="B131" s="43"/>
      <c r="C131" s="15"/>
      <c r="D131" s="20">
        <f>SUM(D128:D130)</f>
        <v>518737</v>
      </c>
      <c r="E131" s="20"/>
      <c r="F131" s="20"/>
      <c r="G131" s="61">
        <f>SUM(G128:G130)</f>
        <v>67529867.650000006</v>
      </c>
      <c r="H131" s="61">
        <f t="shared" ref="H131:I131" si="14">SUM(H128:H130)</f>
        <v>67824203.5</v>
      </c>
      <c r="I131" s="61">
        <f t="shared" si="14"/>
        <v>67271344.289999992</v>
      </c>
    </row>
    <row r="132" spans="1:9" s="16" customFormat="1" x14ac:dyDescent="0.25">
      <c r="A132" s="39" t="s">
        <v>51</v>
      </c>
      <c r="B132" s="39"/>
      <c r="C132" s="39"/>
      <c r="D132" s="21"/>
      <c r="E132" s="21"/>
      <c r="F132" s="21"/>
      <c r="G132" s="59">
        <f>G131+G125+G83</f>
        <v>967261067.51999998</v>
      </c>
      <c r="H132" s="59">
        <f t="shared" ref="H132:I132" si="15">H131+H125+H83</f>
        <v>967305883.93000007</v>
      </c>
      <c r="I132" s="59">
        <f t="shared" si="15"/>
        <v>959844417.28999996</v>
      </c>
    </row>
    <row r="133" spans="1:9" x14ac:dyDescent="0.25">
      <c r="A133" s="37"/>
      <c r="B133" s="37"/>
      <c r="C133" s="37"/>
      <c r="D133" s="37"/>
      <c r="E133" s="37"/>
      <c r="F133" s="37"/>
      <c r="G133" s="31"/>
    </row>
    <row r="134" spans="1:9" x14ac:dyDescent="0.25">
      <c r="A134" s="38"/>
      <c r="B134" s="38"/>
      <c r="C134" s="38"/>
      <c r="D134" s="38"/>
      <c r="E134" s="38"/>
      <c r="F134" s="38"/>
      <c r="G134" s="31"/>
    </row>
    <row r="136" spans="1:9" x14ac:dyDescent="0.25">
      <c r="A136" s="7" t="s">
        <v>91</v>
      </c>
      <c r="C136" s="7" t="s">
        <v>92</v>
      </c>
    </row>
  </sheetData>
  <mergeCells count="87">
    <mergeCell ref="A1:I2"/>
    <mergeCell ref="I118:I120"/>
    <mergeCell ref="H121:H124"/>
    <mergeCell ref="I121:I124"/>
    <mergeCell ref="H114:H117"/>
    <mergeCell ref="I114:I117"/>
    <mergeCell ref="I110:I113"/>
    <mergeCell ref="H94:H97"/>
    <mergeCell ref="I94:I97"/>
    <mergeCell ref="H98:H101"/>
    <mergeCell ref="I98:I101"/>
    <mergeCell ref="I85:I88"/>
    <mergeCell ref="H89:H93"/>
    <mergeCell ref="I89:I93"/>
    <mergeCell ref="H106:H109"/>
    <mergeCell ref="I106:I109"/>
    <mergeCell ref="H102:H105"/>
    <mergeCell ref="I102:I105"/>
    <mergeCell ref="I59:I67"/>
    <mergeCell ref="H68:H75"/>
    <mergeCell ref="I68:I75"/>
    <mergeCell ref="H76:H82"/>
    <mergeCell ref="I76:I82"/>
    <mergeCell ref="I35:I42"/>
    <mergeCell ref="H43:H50"/>
    <mergeCell ref="I43:I50"/>
    <mergeCell ref="H51:H58"/>
    <mergeCell ref="I51:I58"/>
    <mergeCell ref="I6:I13"/>
    <mergeCell ref="G4:I4"/>
    <mergeCell ref="H14:H24"/>
    <mergeCell ref="I14:I24"/>
    <mergeCell ref="H25:H34"/>
    <mergeCell ref="I25:I34"/>
    <mergeCell ref="G110:G113"/>
    <mergeCell ref="G114:G117"/>
    <mergeCell ref="G118:G120"/>
    <mergeCell ref="G121:G124"/>
    <mergeCell ref="H6:H13"/>
    <mergeCell ref="H35:H42"/>
    <mergeCell ref="H59:H67"/>
    <mergeCell ref="H85:H88"/>
    <mergeCell ref="H110:H113"/>
    <mergeCell ref="H118:H120"/>
    <mergeCell ref="G89:G93"/>
    <mergeCell ref="G94:G97"/>
    <mergeCell ref="G98:G101"/>
    <mergeCell ref="G102:G105"/>
    <mergeCell ref="G106:G109"/>
    <mergeCell ref="G51:G58"/>
    <mergeCell ref="G59:G67"/>
    <mergeCell ref="G68:G75"/>
    <mergeCell ref="G76:G82"/>
    <mergeCell ref="G85:G88"/>
    <mergeCell ref="G6:G13"/>
    <mergeCell ref="G14:G24"/>
    <mergeCell ref="G25:G34"/>
    <mergeCell ref="G35:G42"/>
    <mergeCell ref="G43:G50"/>
    <mergeCell ref="A6:A13"/>
    <mergeCell ref="A14:A24"/>
    <mergeCell ref="A25:A34"/>
    <mergeCell ref="A76:A82"/>
    <mergeCell ref="A35:A42"/>
    <mergeCell ref="A43:A50"/>
    <mergeCell ref="A59:A67"/>
    <mergeCell ref="A68:A75"/>
    <mergeCell ref="A51:A58"/>
    <mergeCell ref="A114:A117"/>
    <mergeCell ref="A118:A120"/>
    <mergeCell ref="A121:A124"/>
    <mergeCell ref="A125:B125"/>
    <mergeCell ref="A83:B83"/>
    <mergeCell ref="C4:F4"/>
    <mergeCell ref="A133:F133"/>
    <mergeCell ref="A134:F134"/>
    <mergeCell ref="A132:C132"/>
    <mergeCell ref="B4:B5"/>
    <mergeCell ref="A4:A5"/>
    <mergeCell ref="A131:B131"/>
    <mergeCell ref="A85:A88"/>
    <mergeCell ref="A89:A93"/>
    <mergeCell ref="A94:A97"/>
    <mergeCell ref="A98:A101"/>
    <mergeCell ref="A102:A105"/>
    <mergeCell ref="A106:A109"/>
    <mergeCell ref="A110:A113"/>
  </mergeCells>
  <pageMargins left="0.70866141732283472" right="0.11811023622047245" top="0.15748031496062992" bottom="0.35433070866141736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" sqref="L4"/>
    </sheetView>
  </sheetViews>
  <sheetFormatPr defaultRowHeight="15.75" x14ac:dyDescent="0.25"/>
  <cols>
    <col min="1" max="1" width="53" style="1" customWidth="1"/>
    <col min="2" max="2" width="46" style="1" customWidth="1"/>
    <col min="3" max="3" width="16.42578125" style="1" customWidth="1"/>
    <col min="4" max="4" width="18.28515625" style="1" customWidth="1"/>
    <col min="5" max="5" width="12.5703125" style="1" customWidth="1"/>
    <col min="6" max="6" width="12.85546875" style="1" customWidth="1"/>
    <col min="7" max="16384" width="9.140625" style="1"/>
  </cols>
  <sheetData>
    <row r="1" spans="1:6" x14ac:dyDescent="0.25">
      <c r="A1" s="4"/>
      <c r="B1" s="4"/>
      <c r="C1" s="4"/>
      <c r="D1" s="4"/>
      <c r="E1" s="4"/>
      <c r="F1" s="4"/>
    </row>
    <row r="2" spans="1:6" ht="90" customHeight="1" x14ac:dyDescent="0.25">
      <c r="A2" s="52" t="s">
        <v>65</v>
      </c>
      <c r="B2" s="52" t="s">
        <v>71</v>
      </c>
      <c r="C2" s="52" t="s">
        <v>66</v>
      </c>
      <c r="D2" s="52" t="s">
        <v>19</v>
      </c>
      <c r="E2" s="52"/>
      <c r="F2" s="52"/>
    </row>
    <row r="3" spans="1:6" ht="85.5" customHeight="1" x14ac:dyDescent="0.25">
      <c r="A3" s="52"/>
      <c r="B3" s="52"/>
      <c r="C3" s="52"/>
      <c r="D3" s="2" t="s">
        <v>52</v>
      </c>
      <c r="E3" s="2" t="s">
        <v>69</v>
      </c>
      <c r="F3" s="2" t="s">
        <v>70</v>
      </c>
    </row>
    <row r="4" spans="1:6" ht="23.25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</row>
    <row r="5" spans="1:6" ht="23.25" customHeight="1" x14ac:dyDescent="0.25">
      <c r="A5" s="50" t="s">
        <v>76</v>
      </c>
      <c r="B5" s="50"/>
      <c r="C5" s="50"/>
      <c r="D5" s="50"/>
      <c r="E5" s="50"/>
      <c r="F5" s="50"/>
    </row>
    <row r="6" spans="1:6" ht="47.25" x14ac:dyDescent="0.25">
      <c r="A6" s="2" t="s">
        <v>7</v>
      </c>
      <c r="B6" s="2" t="s">
        <v>53</v>
      </c>
      <c r="C6" s="2" t="s">
        <v>67</v>
      </c>
      <c r="D6" s="3">
        <f>Лист1!D22+Лист1!D32+Лист1!D48+Лист1!D56+Лист1!D64+Лист1!D73+Лист1!D85+Лист1!D89+Лист1!D94+Лист1!D98+Лист1!D102+Лист1!D106+Лист1!D110+Лист1!D114+Лист1!D118+Лист1!D121</f>
        <v>269</v>
      </c>
      <c r="E6" s="3">
        <f>Лист1!E22+Лист1!E32+Лист1!E48+Лист1!E56+Лист1!E64+Лист1!E73+Лист1!E85+Лист1!E89+Лист1!E94+Лист1!E98+Лист1!E102+Лист1!E106+Лист1!E110+Лист1!E114+Лист1!E118+Лист1!E121</f>
        <v>250</v>
      </c>
      <c r="F6" s="3">
        <f>Лист1!F22+Лист1!F32+Лист1!F48+Лист1!F56+Лист1!F64+Лист1!F73+Лист1!F85+Лист1!F89+Лист1!F94+Лист1!F98+Лист1!F102+Лист1!F106+Лист1!F110+Лист1!F114+Лист1!F118+Лист1!F121</f>
        <v>249</v>
      </c>
    </row>
    <row r="7" spans="1:6" ht="63" x14ac:dyDescent="0.25">
      <c r="A7" s="2" t="s">
        <v>8</v>
      </c>
      <c r="B7" s="2" t="s">
        <v>54</v>
      </c>
      <c r="C7" s="2" t="s">
        <v>67</v>
      </c>
      <c r="D7" s="3">
        <f>Лист1!D23+Лист1!D33+Лист1!D49+Лист1!D57+Лист1!D65+Лист1!D74+Лист1!D86+Лист1!D90+Лист1!D95+Лист1!D99+Лист1!D103+Лист1!D107+Лист1!D111+Лист1!D115+Лист1!D119+Лист1!D122</f>
        <v>960</v>
      </c>
      <c r="E7" s="3">
        <f>Лист1!E23+Лист1!E33+Лист1!E49+Лист1!E57+Лист1!E65+Лист1!E74+Лист1!E86+Лист1!E90+Лист1!E95+Лист1!E99+Лист1!E103+Лист1!E107+Лист1!E111+Лист1!E115+Лист1!E119+Лист1!E122</f>
        <v>966</v>
      </c>
      <c r="F7" s="3">
        <f>Лист1!F23+Лист1!F33+Лист1!F49+Лист1!F57+Лист1!F65+Лист1!F74+Лист1!F86+Лист1!F90+Лист1!F95+Лист1!F99+Лист1!F103+Лист1!F107+Лист1!F111+Лист1!F115+Лист1!F119+Лист1!F122</f>
        <v>965</v>
      </c>
    </row>
    <row r="8" spans="1:6" ht="63" x14ac:dyDescent="0.25">
      <c r="A8" s="2" t="s">
        <v>72</v>
      </c>
      <c r="B8" s="2" t="s">
        <v>55</v>
      </c>
      <c r="C8" s="2" t="s">
        <v>67</v>
      </c>
      <c r="D8" s="3">
        <f>Лист1!D66+Лист1!D87+Лист1!D91+Лист1!D96+Лист1!D100+Лист1!D104+Лист1!D108+Лист1!D112+Лист1!D116+Лист1!D123</f>
        <v>68</v>
      </c>
      <c r="E8" s="3">
        <f>Лист1!E66+Лист1!E87+Лист1!E91+Лист1!E96+Лист1!E100+Лист1!E104+Лист1!E108+Лист1!E112+Лист1!E116+Лист1!E123</f>
        <v>67</v>
      </c>
      <c r="F8" s="3">
        <f>Лист1!F66+Лист1!F87+Лист1!F91+Лист1!F96+Лист1!F100+Лист1!F104+Лист1!F108+Лист1!F112+Лист1!F116+Лист1!F123</f>
        <v>67</v>
      </c>
    </row>
    <row r="9" spans="1:6" ht="47.25" x14ac:dyDescent="0.25">
      <c r="A9" s="2" t="s">
        <v>73</v>
      </c>
      <c r="B9" s="2" t="s">
        <v>56</v>
      </c>
      <c r="C9" s="2" t="s">
        <v>67</v>
      </c>
      <c r="D9" s="3"/>
      <c r="E9" s="3"/>
      <c r="F9" s="3"/>
    </row>
    <row r="10" spans="1:6" x14ac:dyDescent="0.25">
      <c r="A10" s="4"/>
      <c r="B10" s="2" t="s">
        <v>61</v>
      </c>
      <c r="C10" s="4"/>
      <c r="D10" s="3">
        <f>SUM(D6:D9)</f>
        <v>1297</v>
      </c>
      <c r="E10" s="3">
        <f t="shared" ref="E10:F10" si="0">SUM(E6:E9)</f>
        <v>1283</v>
      </c>
      <c r="F10" s="3">
        <f t="shared" si="0"/>
        <v>1281</v>
      </c>
    </row>
    <row r="11" spans="1:6" ht="20.25" x14ac:dyDescent="0.3">
      <c r="A11" s="51" t="s">
        <v>78</v>
      </c>
      <c r="B11" s="51"/>
      <c r="C11" s="51"/>
      <c r="D11" s="51"/>
      <c r="E11" s="51"/>
      <c r="F11" s="51"/>
    </row>
    <row r="12" spans="1:6" ht="31.5" x14ac:dyDescent="0.25">
      <c r="A12" s="2" t="s">
        <v>4</v>
      </c>
      <c r="B12" s="2" t="s">
        <v>21</v>
      </c>
      <c r="C12" s="2" t="s">
        <v>67</v>
      </c>
      <c r="D12" s="3">
        <f>Лист1!D6+Лист1!D14+Лист1!D25+Лист1!D35+Лист1!D43+Лист1!D51+Лист1!D59+Лист1!D68+Лист1!D76</f>
        <v>1361</v>
      </c>
      <c r="E12" s="3">
        <f>Лист1!E6+Лист1!E14+Лист1!E25+Лист1!E35+Лист1!E43+Лист1!E51+Лист1!E59+Лист1!E68+Лист1!E76</f>
        <v>1399</v>
      </c>
      <c r="F12" s="3">
        <f>Лист1!F6+Лист1!F14+Лист1!F25+Лист1!F35+Лист1!F43+Лист1!F51+Лист1!F59+Лист1!F68+Лист1!F76</f>
        <v>1397</v>
      </c>
    </row>
    <row r="13" spans="1:6" ht="31.5" x14ac:dyDescent="0.25">
      <c r="A13" s="2" t="s">
        <v>12</v>
      </c>
      <c r="B13" s="2" t="s">
        <v>22</v>
      </c>
      <c r="C13" s="2" t="s">
        <v>67</v>
      </c>
      <c r="D13" s="3">
        <f>Лист1!D7+Лист1!D15+Лист1!D27+Лист1!D36+Лист1!D44+Лист1!D52+Лист1!D60+Лист1!D69+Лист1!D77</f>
        <v>31</v>
      </c>
      <c r="E13" s="3">
        <f>Лист1!E7+Лист1!E15+Лист1!E27+Лист1!E36+Лист1!E44+Лист1!E52+Лист1!E60+Лист1!E69+Лист1!E77</f>
        <v>28</v>
      </c>
      <c r="F13" s="3">
        <f>Лист1!F7+Лист1!F15+Лист1!F27+Лист1!F36+Лист1!F44+Лист1!F52+Лист1!F60+Лист1!F69+Лист1!F77</f>
        <v>28</v>
      </c>
    </row>
    <row r="14" spans="1:6" ht="31.5" x14ac:dyDescent="0.25">
      <c r="A14" s="2" t="s">
        <v>62</v>
      </c>
      <c r="B14" s="2" t="s">
        <v>59</v>
      </c>
      <c r="C14" s="2" t="s">
        <v>67</v>
      </c>
      <c r="D14" s="3"/>
      <c r="E14" s="3"/>
      <c r="F14" s="3"/>
    </row>
    <row r="15" spans="1:6" ht="31.5" x14ac:dyDescent="0.25">
      <c r="A15" s="2" t="s">
        <v>5</v>
      </c>
      <c r="B15" s="2" t="s">
        <v>23</v>
      </c>
      <c r="C15" s="2" t="s">
        <v>67</v>
      </c>
      <c r="D15" s="3">
        <f>Лист1!D9+Лист1!D17+Лист1!D28+Лист1!D38+Лист1!D45+Лист1!D53+Лист1!D61+Лист1!D70+Лист1!D79</f>
        <v>1704</v>
      </c>
      <c r="E15" s="3">
        <f>Лист1!E9+Лист1!E17+Лист1!E28+Лист1!E38+Лист1!E45+Лист1!E53+Лист1!E61+Лист1!E70+Лист1!E79</f>
        <v>1764</v>
      </c>
      <c r="F15" s="3">
        <f>Лист1!F9+Лист1!F17+Лист1!F28+Лист1!F38+Лист1!F45+Лист1!F53+Лист1!F61+Лист1!F70+Лист1!F79</f>
        <v>1762</v>
      </c>
    </row>
    <row r="16" spans="1:6" ht="31.5" x14ac:dyDescent="0.25">
      <c r="A16" s="2" t="s">
        <v>13</v>
      </c>
      <c r="B16" s="2" t="s">
        <v>24</v>
      </c>
      <c r="C16" s="2" t="s">
        <v>67</v>
      </c>
      <c r="D16" s="3">
        <f>Лист1!D10+Лист1!D18+Лист1!D29+Лист1!D39+Лист1!D46+Лист1!D54+Лист1!D62+Лист1!D71+Лист1!D80</f>
        <v>47</v>
      </c>
      <c r="E16" s="3">
        <f>Лист1!E10+Лист1!E18+Лист1!E29+Лист1!E39+Лист1!E46+Лист1!E54+Лист1!E62+Лист1!E71+Лист1!E80</f>
        <v>46</v>
      </c>
      <c r="F16" s="3">
        <f>Лист1!F10+Лист1!F18+Лист1!F29+Лист1!F39+Лист1!F46+Лист1!F54+Лист1!F62+Лист1!F71+Лист1!F80</f>
        <v>46</v>
      </c>
    </row>
    <row r="17" spans="1:6" ht="31.5" x14ac:dyDescent="0.25">
      <c r="A17" s="2" t="s">
        <v>63</v>
      </c>
      <c r="B17" s="2" t="s">
        <v>58</v>
      </c>
      <c r="C17" s="2" t="s">
        <v>67</v>
      </c>
      <c r="D17" s="3"/>
      <c r="E17" s="3"/>
      <c r="F17" s="3"/>
    </row>
    <row r="18" spans="1:6" ht="31.5" x14ac:dyDescent="0.25">
      <c r="A18" s="2" t="s">
        <v>6</v>
      </c>
      <c r="B18" s="2" t="s">
        <v>25</v>
      </c>
      <c r="C18" s="2" t="s">
        <v>67</v>
      </c>
      <c r="D18" s="3">
        <f>Лист1!D12+Лист1!D20+Лист1!D31+Лист1!D41+Лист1!D47+Лист1!D55+Лист1!D63+Лист1!D72+Лист1!D81</f>
        <v>170</v>
      </c>
      <c r="E18" s="3">
        <f>Лист1!E12+Лист1!E20+Лист1!E31+Лист1!E41+Лист1!E47+Лист1!E55+Лист1!E63+Лист1!E72+Лист1!E81</f>
        <v>181</v>
      </c>
      <c r="F18" s="3">
        <f>Лист1!F12+Лист1!F20+Лист1!F31+Лист1!F41+Лист1!F47+Лист1!F55+Лист1!F63+Лист1!F72+Лист1!F81</f>
        <v>177</v>
      </c>
    </row>
    <row r="19" spans="1:6" ht="31.5" x14ac:dyDescent="0.25">
      <c r="A19" s="2" t="s">
        <v>64</v>
      </c>
      <c r="B19" s="2" t="s">
        <v>60</v>
      </c>
      <c r="C19" s="2" t="s">
        <v>67</v>
      </c>
      <c r="D19" s="3"/>
      <c r="E19" s="3"/>
      <c r="F19" s="3"/>
    </row>
    <row r="20" spans="1:6" ht="39.75" customHeight="1" x14ac:dyDescent="0.25">
      <c r="A20" s="4"/>
      <c r="B20" s="2" t="s">
        <v>74</v>
      </c>
      <c r="C20" s="2"/>
      <c r="D20" s="3">
        <f>SUM(D12:D19)</f>
        <v>3313</v>
      </c>
      <c r="E20" s="3">
        <f t="shared" ref="E20:F20" si="1">SUM(E12:E19)</f>
        <v>3418</v>
      </c>
      <c r="F20" s="3">
        <f t="shared" si="1"/>
        <v>3410</v>
      </c>
    </row>
    <row r="21" spans="1:6" x14ac:dyDescent="0.25">
      <c r="A21" s="6"/>
      <c r="B21" s="6"/>
      <c r="C21" s="6"/>
      <c r="D21" s="6"/>
      <c r="E21" s="6"/>
      <c r="F21" s="6"/>
    </row>
    <row r="22" spans="1:6" ht="20.25" x14ac:dyDescent="0.3">
      <c r="A22" s="51" t="s">
        <v>77</v>
      </c>
      <c r="B22" s="51"/>
      <c r="C22" s="51"/>
      <c r="D22" s="51"/>
      <c r="E22" s="51"/>
      <c r="F22" s="51"/>
    </row>
    <row r="23" spans="1:6" ht="72.75" customHeight="1" x14ac:dyDescent="0.25">
      <c r="A23" s="2" t="s">
        <v>50</v>
      </c>
      <c r="B23" s="2" t="s">
        <v>57</v>
      </c>
      <c r="C23" s="2" t="s">
        <v>68</v>
      </c>
      <c r="D23" s="3">
        <f>205884+235776+130000</f>
        <v>571660</v>
      </c>
      <c r="E23" s="3">
        <f>206000+235000+130000</f>
        <v>571000</v>
      </c>
      <c r="F23" s="3">
        <f>206000+235000+130000</f>
        <v>571000</v>
      </c>
    </row>
    <row r="24" spans="1:6" x14ac:dyDescent="0.25">
      <c r="A24" s="5"/>
      <c r="B24" s="2" t="s">
        <v>75</v>
      </c>
      <c r="C24" s="5"/>
      <c r="D24" s="3">
        <f>SUM(D23)</f>
        <v>571660</v>
      </c>
      <c r="E24" s="3">
        <f t="shared" ref="E24:F24" si="2">SUM(E23)</f>
        <v>571000</v>
      </c>
      <c r="F24" s="3">
        <f t="shared" si="2"/>
        <v>571000</v>
      </c>
    </row>
  </sheetData>
  <mergeCells count="7">
    <mergeCell ref="A5:F5"/>
    <mergeCell ref="A22:F22"/>
    <mergeCell ref="A11:F11"/>
    <mergeCell ref="B2:B3"/>
    <mergeCell ref="A2:A3"/>
    <mergeCell ref="D2:F2"/>
    <mergeCell ref="C2:C3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2024-11-13T14:44:59Z</dcterms:modified>
</cp:coreProperties>
</file>