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User03-0\общая\МУНИЦИПАЛЬНЫЕ ПРОГРАММЫ\2020_2022_МП\Отчет\ГОДОВЫЕ ОТЧЕТЫ_за_2020\ЖКХ\"/>
    </mc:Choice>
  </mc:AlternateContent>
  <bookViews>
    <workbookView xWindow="0" yWindow="0" windowWidth="23040" windowHeight="9384"/>
  </bookViews>
  <sheets>
    <sheet name="ТАБ_1 к ПРИЛОЖЕНИЮ_4" sheetId="3" r:id="rId1"/>
    <sheet name="ТАБ_2 к ПРИЛОЖЕНИЮ_4" sheetId="2" r:id="rId2"/>
  </sheets>
  <definedNames>
    <definedName name="_xlnm._FilterDatabase" localSheetId="0" hidden="1">'ТАБ_1 к ПРИЛОЖЕНИЮ_4'!$A$7:$I$33</definedName>
    <definedName name="_xlnm.Print_Titles" localSheetId="0">'ТАБ_1 к ПРИЛОЖЕНИЮ_4'!$6:$7</definedName>
    <definedName name="_xlnm.Print_Area" localSheetId="0">'ТАБ_1 к ПРИЛОЖЕНИЮ_4'!$A$1:$G$39</definedName>
    <definedName name="_xlnm.Print_Area" localSheetId="1">'ТАБ_2 к ПРИЛОЖЕНИЮ_4'!$A$1:$F$14</definedName>
  </definedNames>
  <calcPr calcId="152511"/>
</workbook>
</file>

<file path=xl/calcChain.xml><?xml version="1.0" encoding="utf-8"?>
<calcChain xmlns="http://schemas.openxmlformats.org/spreadsheetml/2006/main">
  <c r="E30" i="3" l="1"/>
  <c r="F13" i="3" l="1"/>
  <c r="F11" i="3"/>
  <c r="F10" i="3"/>
  <c r="F15" i="3"/>
  <c r="F30" i="3"/>
  <c r="G30" i="3" s="1"/>
  <c r="F29" i="3"/>
  <c r="G29" i="3" s="1"/>
  <c r="F28" i="3"/>
  <c r="G28" i="3" s="1"/>
  <c r="G26" i="3"/>
  <c r="F26" i="3"/>
  <c r="G25" i="3"/>
  <c r="F25" i="3"/>
  <c r="G24" i="3"/>
  <c r="F24" i="3"/>
  <c r="G23" i="3"/>
  <c r="F23" i="3"/>
  <c r="G22" i="3"/>
  <c r="F22" i="3"/>
  <c r="G19" i="3"/>
  <c r="F19" i="3"/>
  <c r="G18" i="3"/>
  <c r="F18" i="3"/>
  <c r="G17" i="3"/>
  <c r="F17" i="3"/>
  <c r="G16" i="3"/>
  <c r="F16" i="3"/>
  <c r="G15" i="3"/>
  <c r="G13" i="3"/>
  <c r="G12" i="3"/>
  <c r="F12" i="3"/>
  <c r="G11" i="3"/>
  <c r="G10" i="3"/>
  <c r="F27" i="3" l="1"/>
  <c r="G27" i="3"/>
  <c r="F21" i="3"/>
  <c r="G21" i="3"/>
  <c r="F14" i="3"/>
  <c r="G14" i="3"/>
  <c r="F9" i="3"/>
  <c r="G9" i="3"/>
  <c r="G33" i="3" l="1"/>
  <c r="D38" i="3" s="1"/>
  <c r="F33" i="3"/>
</calcChain>
</file>

<file path=xl/sharedStrings.xml><?xml version="1.0" encoding="utf-8"?>
<sst xmlns="http://schemas.openxmlformats.org/spreadsheetml/2006/main" count="140" uniqueCount="105">
  <si>
    <t>№ п/п</t>
  </si>
  <si>
    <t xml:space="preserve">Вопросы для оценки </t>
  </si>
  <si>
    <t>Методика определения ответа</t>
  </si>
  <si>
    <t>Балл</t>
  </si>
  <si>
    <t>Итоги оценки</t>
  </si>
  <si>
    <t>Блок 1. Качество формирования</t>
  </si>
  <si>
    <t>1.2.</t>
  </si>
  <si>
    <t>1.1.</t>
  </si>
  <si>
    <t>1.3.</t>
  </si>
  <si>
    <t>1.4.</t>
  </si>
  <si>
    <t>Раздел 2. Качество планирования</t>
  </si>
  <si>
    <t>2.1.</t>
  </si>
  <si>
    <t>2.2.</t>
  </si>
  <si>
    <t>2.3.</t>
  </si>
  <si>
    <t>2.4.</t>
  </si>
  <si>
    <t>2.5.</t>
  </si>
  <si>
    <t>Блок 2. Эффективность реализации</t>
  </si>
  <si>
    <t>Раздел 3. Качество управления программой</t>
  </si>
  <si>
    <t>3.1.</t>
  </si>
  <si>
    <t>3.2.</t>
  </si>
  <si>
    <t>3.3.</t>
  </si>
  <si>
    <t>3.4.</t>
  </si>
  <si>
    <t>3.5.</t>
  </si>
  <si>
    <t>Раздел 4. Достигнутые результаты</t>
  </si>
  <si>
    <t>(50%/3*k)</t>
  </si>
  <si>
    <t>4.1.</t>
  </si>
  <si>
    <t>4.2.</t>
  </si>
  <si>
    <t>4.3.</t>
  </si>
  <si>
    <t>ИТОГО:</t>
  </si>
  <si>
    <t>Диапазон баллов</t>
  </si>
  <si>
    <t>85-100</t>
  </si>
  <si>
    <t>Эффективна</t>
  </si>
  <si>
    <t>Умеренно эффективна</t>
  </si>
  <si>
    <t>Адекватна</t>
  </si>
  <si>
    <t>Неэффективна</t>
  </si>
  <si>
    <t>Соответствие баллов качественной оценке</t>
  </si>
  <si>
    <t>0-49,99</t>
  </si>
  <si>
    <t>50-69,99</t>
  </si>
  <si>
    <t>70-84,99</t>
  </si>
  <si>
    <t>X</t>
  </si>
  <si>
    <t>Результаты отсутствуют</t>
  </si>
  <si>
    <t>Результаты не проявлены</t>
  </si>
  <si>
    <t>Результат оценки эффективности муниципальной программы за отчетный год</t>
  </si>
  <si>
    <t>Вывод&lt;*&gt;</t>
  </si>
  <si>
    <t>(20%/4*(нет - 0 или да - 1))</t>
  </si>
  <si>
    <t>(20%/5*(нет - 0 или да - 1))</t>
  </si>
  <si>
    <t>(10%/5*(нет - 0 или да - 1))</t>
  </si>
  <si>
    <t>Х</t>
  </si>
  <si>
    <t>Отдел/управление экономики Администрации МО</t>
  </si>
  <si>
    <t>Итоговая оценка муниципальной программы</t>
  </si>
  <si>
    <t>Установлены и соблюдены ли сроки выполнения основных мероприятий и контрольных событий в "Комплексном плане действий по реализации муниципальной программы на отчетный финансовый год и плановый период".</t>
  </si>
  <si>
    <t>&lt;*&gt; Отражается Экспертом (Отдел/управление экономики Администрации МО) в сводном годовом отчете (докладе) о ходе реализации  и оценке эффективности реализации муниципальной программы.</t>
  </si>
  <si>
    <t>Финансовый орган муниципального образования</t>
  </si>
  <si>
    <t>Эксперт&lt;**&gt;</t>
  </si>
  <si>
    <t>Ответ (ДА/НЕТ коэффициент исполнения) &lt;***&gt;</t>
  </si>
  <si>
    <t>&lt;**&gt; Оценка динамики изменений исполнения муниципальной программы по сравнению с предыдущим годом производится начиная с оценки  отчета об исполнении муниципальной программы за 2018 год.</t>
  </si>
  <si>
    <t>&lt;*&gt; - Таблица представляется в формате Excel.</t>
  </si>
  <si>
    <t xml:space="preserve">&lt;**&gt; - Специалисты,  проводящие экспертизу отчетов о ходе реализации и оценке эффективности муниципальных программ, представленных ответственными исполнителями программ.
</t>
  </si>
  <si>
    <t>Раздел 1. Цели и "конструкция" (структуры) муниципальной программы</t>
  </si>
  <si>
    <t>Сравнение цели муниципальной программы и задачи блока, отраженной в разделе II. 
Ответ "Да" – при дословном соответствии цели программы и задачи блока.</t>
  </si>
  <si>
    <t>Экспертиза целевых индикаторов (показателей) муниципальной программы на основании таблицы "Перечень и сведения о целевых индикаторах и показателях муниципальной программы".
Ответ "Да" – отдельный целевой индикатор (показатель) имеется по каждой задаче муниципальной программы.</t>
  </si>
  <si>
    <t>Соответствует ли цель муниципальной программы Стратегии социально-экономического развития муниципального образования (далее - Стратегия).</t>
  </si>
  <si>
    <t>Имеются ли для каждой задачи муниципальной программы соответствующие ей целевые индикаторы (показатели) программы.</t>
  </si>
  <si>
    <t>Обеспечена ли взаимосвязь задач и целевых индикаторов (показателей) каждой подпрограммы, исключено ли дублирование взаимосвязи этих целевых  индикаторов (показателей) и с другими задачами.</t>
  </si>
  <si>
    <t>Экспертиза задач и целевых  индикаторов (показателей) каждой подпрограммы на основании таблицы "Перечень и сведения о целевых индикаторах и показателях муниципальной программы".
Ответ "Да" – имеется целевой индикатор (показатель) по каждой задаче подпрограммы и он не является целевым индикатором (показателем) по другим задачам.</t>
  </si>
  <si>
    <t>Достаточно ли состава основных мероприятий, направленных на решение конкретной задачи подпрограммы.</t>
  </si>
  <si>
    <t>Изучение "Комплексного плана действий по реализации муниципальной программы на отчетный финансовый год и плановый период".
Ответ "Да" - по каждой задаче подпрограммы имеется комплекс основных мероприятий (не менее двух действующих основных мероприятий), также в рамках каждого основного мероприятия имеется комплекс необходимых мероприятий (не менее двух действующих мероприятий).</t>
  </si>
  <si>
    <t>Отсутствует ли 10 и более % целевых индикаторов (показателей) от общего их количества, имеющих уровень расхождений фактических и плановых значений более 30% .</t>
  </si>
  <si>
    <t xml:space="preserve">Изучение таблицы "Перечень и сведения о целевых индикаторах и показателях муниципальной программы".
Ответ "Да" - отсутствует 10 и более % целевых индикаторов (показателей) от общего их количества, имеющих уровень расхождений фактических и плановых значений более 30% (больше или меньше), что определяется путем отношения количества целевых  индикаторов (показателей), имеющих указанные расхождения, к общему количеству целевых индикаторов (показателей).
</t>
  </si>
  <si>
    <t xml:space="preserve">Отражены ли по всем основным мероприятиям количественные значения результатов их выполнения или конкретный результат, по которому возможна оценка выполнения мероприятий по итогам отчетного года.
</t>
  </si>
  <si>
    <t xml:space="preserve">Изучение  "Комплексного плана действий по реализации муниципальной программы на отчетный финансовый год и плановый период".
Ответ "Да" – по всем основным мероприятиям отражены количественные значения результатов их выполнения или конкретный результат, по которым возможна оценка выполнения мероприятий по итогам отчетного года.
</t>
  </si>
  <si>
    <t>Отражены ли «конечные» количественные показатели, характеризующие общественно значимый социально-экономический эффект .</t>
  </si>
  <si>
    <t xml:space="preserve">Изучение позиции "Ожидаемые результаты реализации муниципальной программы" паспорта муниципальной программы.
Ответ "Да" – в паспорте программы отражены «конечные» количественные показатели, характеризующие общественно значимый социально-экономический эффект.
</t>
  </si>
  <si>
    <t>Соответствуют ли показатели муниципальных услуг муниципальных заданий целевым индикаторам (показателям) подпрограмм (не менее одного).</t>
  </si>
  <si>
    <t>Изучение "Отчета о выполнении сводных показателей муниципальных заданий на оказание муниципальных услуг (работ) муниципальными учреждениями по муниципальной программе".
Ответ "Да" – если показатели муниципальных заданий на оказание муниципальных услуг соответствуют целевым показателям (индикаторам) подпрограмм (не менее одного), если отсутствуют муниципальные задания.</t>
  </si>
  <si>
    <t>Изучение  "Комплексного плана действий по реализации муниципальной программы на отчетный финансовый год и плановый период".
Ответ "Да" – установлены и соблюдены сроки выполнения основных мероприятий и контрольных событий.</t>
  </si>
  <si>
    <t>Своевременно ли размещены планы-графики размещения заказов (планы-графики и планы закупок) на отчетный год на официальном сайте Российской Федерации в сети "Интернет" для размещения информации о размещении заказов на поставки товаров, выполнение работ, оказание услуг (http://zakupki.gov.ru).</t>
  </si>
  <si>
    <t xml:space="preserve">Изучение данных, представленных ответственным исполнителем муниципальной программы, о размещении информации о размещении заказов на поставки товаров, выполнение работ, оказание услуг.
Ответ "Да" - своевременно размещены планы-графики размещения заказов (планы-графики и планы закупок) на отчетный год на официальном сайте Российской Федерации в сети "Интернет" для размещения информации о размещении заказов на поставки товаров, выполнение работ, оказание услуг (http://zakupki.gov.ru).
</t>
  </si>
  <si>
    <t>Соблюдены ли сроки приведения муниципальной программ в соответствие с решением о  бюджете муниципального образования.</t>
  </si>
  <si>
    <t>Изучение правовых актов об утверждении  бюджета  муниципального образования (или о внесении изменений) и правовых актов о внесении изменений в муниципальную программу.
Ответ "Да" – муниципальная программа приведена в соответствие с решением  о  бюджете муниципального образования на очередной финансовый год и плановый период  в сроки и порядке,  установленном бюджетным законодательством.</t>
  </si>
  <si>
    <t>Обеспечены ли требования по открытости и прозрачности информации об исполнении муниципальной программы.</t>
  </si>
  <si>
    <t>Изучение информации о реализации программы, размещенной на официальном сайте администрации муниципального образования в сети Интернет.
Ответ "Да" - обеспечено рассмотрение годового отчета (доклада) о ходе реализации и оценке эффективности реализации муниципальной программы  за предыдущий отчетному году год  и на официальном сайте администрации муниципального образования размещены:
- нормативные правовые акты об утверждении муниципальной программы и о внесении изменений в муниципальную программу в отчетном году;
- годовой отчет (доклад) о ходе реализации и оценке эффективности реализации муниципальной программы за предыдущий отчетному году год;
- "Комплексный план действий по реализации муниципальной программы на отчетный финансовый год и плановый период" (все версии с учетом изменений, вносимых в комплексный план в течение отчетного года, в том числе с учетом последней редакции бюджета муниципального образования на отчетный год и плановый период);
- данные мониторинга реализации муниципальной программы в отчетном году.</t>
  </si>
  <si>
    <t xml:space="preserve">Изучение актов проведенных контрольных мероприятий.
Ответ "Да" - случаи нарушений, повлекших применение санкций, в ходе реализации муниципальной программы при проведении внутреннего муниципального финансового контроля не выявлены (отсутствуют случаи вынесения в отношении ответственных исполнителей, соисполнителей, участников муниципальной программы (их подведомственной сети) актов административного реагирования (представления, предписания, уведомления о применении бюджетных мер принуждения, постановления о назначении административного наказания)).
</t>
  </si>
  <si>
    <t>Отсутствуют ли случаи нарушений в ходе реализации муниципальной программы, повлекших применение санкций (правовые последствия нарушения бюджетного законодательства Российской Федерации и иных нормативных правовых актов, регулирующих бюджетные правоотношения), выявленных при проведении внутреннего муниципального финансового контроля.</t>
  </si>
  <si>
    <t>Какая степень выполнения основных мероприятий .</t>
  </si>
  <si>
    <t>Какая степень достижения плановых значений целевых индикаторов (показателей).</t>
  </si>
  <si>
    <t>Как эффективно расходовались средства  бюджета муниципального образования, предусмотренные для финансирования муниципальной программы.</t>
  </si>
  <si>
    <t>Изучение данных таблицы "Ресурсное обеспечение и прогнозная (справочная) оценка расходов бюджета муниципального образования, на реализацию целей муниципальной программы (с учетом средств межбюджетных трансфертов)" и "Комплексного плана действий по реализации муниципальной программы на отчетный финансовый год и плановый период".
По показателю эффективности использования средств бюджета в случае, если итоговый коэффициент более 1, расчетный бал будет равен 1.</t>
  </si>
  <si>
    <t>б) степень соответствия запланированному уровню расходов из муниципального бюджета (отношение фактических и плановых объемов финансирования муниципальной программы на конец отчетного года).</t>
  </si>
  <si>
    <t>Цели и приоритеты по муниципальной программе расставлены верно, механизмы и инструменты управления муниципальной программой привели к достижению запланированных результатов.</t>
  </si>
  <si>
    <t>В целом муниципальная программа поставила перед собой четкие цели и приоритеты, является хорошо управляемой системой, но стоит обратить внимание на механизмы и инструменты по достижению её цели, чтобы достичь более высоких результатов с учетом результатов оценки качества формирования и эффективности реализации муниципальной программы и динамики изменений их оценки по сравнению с предыдущим годом (начиная с 2019 года)&lt;**&gt;.</t>
  </si>
  <si>
    <t>По муниципальной программе наблюдается "информационный разрыв" между первичными элементами (целью, задачами, мероприятиями, индикаторами/показателями), также для достижения лучших результатов необходимо пересмотреть механизмы и инструменты по достижению цели, а также провести мероприятия, направленные на повышение качества формирования и эффективности реализации муниципальной программы с учетом результатов и динамики изменений их оценки по сравнению с предыдущим годом (начиная с 2019 года)&lt;**&gt;.</t>
  </si>
  <si>
    <t>Муниципальная программа не смогла достичь запланированных результатов из-за слабости муниципальной программы, выявленной в результате оценки качества формирования и эффективности реализации муниципальной программы и динамики изменений их оценки по сравнению с предыдущим годом (начиная с 2019 года)&lt;**&gt;, и требует пересмотра в части структуры и объёмов её финансирования из  бюджета муниципального образования.</t>
  </si>
  <si>
    <t>В результате оценки выявлена ошибка репрезентативности, недостаточный объем данных не позволяет анализировать муниципальную программу в качестве рейтинговой структуры и требуется анализ перечня муниципальных программ в части необходимости данной муниципальной программы и пересмотр объёмов её финансирования из  бюджета муниципального образования.</t>
  </si>
  <si>
    <t>Соответствуют ли целевые индикаторы  (показатели) муниципальной  программы, предусмотренные на отчетный год, плановым значениям целевых  индикаторов (показателей) Стратегии .</t>
  </si>
  <si>
    <t>Сравнение целевых индикаторов (показателей) муниципальной программы в таблице "Перечень и сведения о целевых индикаторах и показателях муниципальной программы" с плановым значением таблицы целевых индикаторов (показателей), установленных для достижения целей Стратегии.
Ответ "Да" - значения целевых индикаторов (показателей) муниципальной программы, предусмотренные на отчетный год, соответствуют значениям  целевых индикаторов(показателей), установленных для достижения целей Стратегии.</t>
  </si>
  <si>
    <t>&lt;***&gt; - В данной таблице ответственные исполнители муниципальной программы и эксперты (годвого отчета, сводного годового отчета/доклада) заполняют только выделенные цветом ячейки в строках 1.1 - 1.4, 2.1 - 2.5, 3.1 - 3.5, 4.1 - 4.2, 4.3 "а", 4.3 "б" по графе 5 "Ответ (Да/Нет, коэффициент исполнения)". Графы 6, 7, а также результат оценки заполняются автоматически.</t>
  </si>
  <si>
    <t>Таблица №1  Приложения 2</t>
  </si>
  <si>
    <t>Таблица №2  Приложения 2</t>
  </si>
  <si>
    <t>да</t>
  </si>
  <si>
    <t>нет</t>
  </si>
  <si>
    <t>Анкета для оценки эффективности муниципальной программы  «Развитие энергетики, жилищно-коммунального и дорожного хозяйства» за 2020 год
&lt;*&gt;</t>
  </si>
  <si>
    <t>Изучение данных таблицы "Перечень и сведения о целевых индикаторах и показателях муниципальной программы".
Определяется показатель степени достижения плановых значений целевых показателей (индикаторов) за год путем отношения количества целевых показателей (индикаторов), по которым достигнуты плановые значения, к количеству запланированных целевых показателей (индикаторов). Всего 22, достигнуто 20</t>
  </si>
  <si>
    <t>Изучение "Комплексного плана действий по реализации муниципальной программы на отчетный финансовый год и плановый период".
Определяется показатель степени выполнения основных мероприятий за отчетный год путем отношения количества выполненных основных мероприятий в полном объеме к количеству запланированных основных мероприятий . Всего 33, выполнено 26</t>
  </si>
  <si>
    <t>а) степень выполнения основных мероприятий, по которым предусмотрено финансирование из муниципального бюджета, за отчетный год (отношение количества выполненных основных мероприятий в полном объеме к количеству запланированных основных мероприятий). 23 Ом с финансированием 12 на 100% или с экономией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</si>
</sst>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0.0"/>
  </numFmts>
  <fonts count="12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2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20"/>
      <name val="Times New Roman"/>
      <family val="1"/>
      <charset val="204"/>
    </font>
    <font>
      <b/>
      <i/>
      <sz val="1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91">
    <xf numFmtId="0" fontId="0" fillId="0" borderId="0" xfId="0"/>
    <xf numFmtId="1" fontId="1" fillId="0" borderId="1" xfId="0" applyNumberFormat="1" applyFont="1" applyBorder="1" applyAlignment="1">
      <alignment horizontal="center" vertical="top" wrapText="1"/>
    </xf>
    <xf numFmtId="1" fontId="4" fillId="0" borderId="2" xfId="0" applyNumberFormat="1" applyFont="1" applyBorder="1" applyAlignment="1">
      <alignment horizontal="center" vertical="top" wrapText="1"/>
    </xf>
    <xf numFmtId="10" fontId="4" fillId="0" borderId="2" xfId="0" applyNumberFormat="1" applyFont="1" applyBorder="1" applyAlignment="1">
      <alignment horizontal="center" vertical="top" wrapText="1"/>
    </xf>
    <xf numFmtId="1" fontId="4" fillId="0" borderId="1" xfId="0" applyNumberFormat="1" applyFont="1" applyBorder="1" applyAlignment="1">
      <alignment horizontal="center" vertical="top" wrapText="1"/>
    </xf>
    <xf numFmtId="10" fontId="4" fillId="0" borderId="1" xfId="0" applyNumberFormat="1" applyFont="1" applyBorder="1" applyAlignment="1">
      <alignment horizontal="center" vertical="top" wrapText="1"/>
    </xf>
    <xf numFmtId="49" fontId="3" fillId="4" borderId="1" xfId="0" applyNumberFormat="1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 vertical="top" wrapText="1"/>
    </xf>
    <xf numFmtId="4" fontId="4" fillId="0" borderId="1" xfId="0" applyNumberFormat="1" applyFont="1" applyBorder="1" applyAlignment="1">
      <alignment horizontal="center" vertical="top" wrapText="1"/>
    </xf>
    <xf numFmtId="0" fontId="2" fillId="0" borderId="0" xfId="0" applyFont="1"/>
    <xf numFmtId="0" fontId="5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vertical="top" wrapText="1"/>
    </xf>
    <xf numFmtId="0" fontId="8" fillId="2" borderId="1" xfId="0" applyFont="1" applyFill="1" applyBorder="1" applyAlignment="1">
      <alignment vertical="top" wrapText="1"/>
    </xf>
    <xf numFmtId="165" fontId="7" fillId="2" borderId="1" xfId="0" applyNumberFormat="1" applyFont="1" applyFill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16" fontId="2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10" fontId="1" fillId="0" borderId="1" xfId="0" applyNumberFormat="1" applyFont="1" applyBorder="1" applyAlignment="1">
      <alignment horizontal="center" vertical="top"/>
    </xf>
    <xf numFmtId="0" fontId="2" fillId="0" borderId="1" xfId="0" applyFont="1" applyFill="1" applyBorder="1" applyAlignment="1">
      <alignment horizontal="justify" vertical="top" wrapText="1"/>
    </xf>
    <xf numFmtId="0" fontId="5" fillId="0" borderId="0" xfId="0" applyFont="1" applyAlignment="1">
      <alignment vertical="top" wrapText="1"/>
    </xf>
    <xf numFmtId="0" fontId="8" fillId="2" borderId="1" xfId="0" applyFont="1" applyFill="1" applyBorder="1" applyAlignment="1">
      <alignment horizontal="center" vertical="top" wrapText="1"/>
    </xf>
    <xf numFmtId="10" fontId="8" fillId="2" borderId="1" xfId="0" applyNumberFormat="1" applyFont="1" applyFill="1" applyBorder="1" applyAlignment="1">
      <alignment horizontal="center" vertical="top" wrapText="1"/>
    </xf>
    <xf numFmtId="0" fontId="1" fillId="0" borderId="2" xfId="0" applyFont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0" fontId="2" fillId="4" borderId="3" xfId="0" applyFont="1" applyFill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10" fontId="9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4" fontId="2" fillId="4" borderId="1" xfId="0" applyNumberFormat="1" applyFont="1" applyFill="1" applyBorder="1" applyAlignment="1">
      <alignment horizontal="center" vertical="top" wrapText="1"/>
    </xf>
    <xf numFmtId="4" fontId="2" fillId="0" borderId="1" xfId="0" applyNumberFormat="1" applyFont="1" applyBorder="1" applyAlignment="1">
      <alignment horizontal="center" vertical="top" wrapText="1"/>
    </xf>
    <xf numFmtId="10" fontId="2" fillId="0" borderId="1" xfId="0" applyNumberFormat="1" applyFont="1" applyBorder="1" applyAlignment="1">
      <alignment horizontal="center" vertical="top" wrapText="1"/>
    </xf>
    <xf numFmtId="0" fontId="2" fillId="0" borderId="1" xfId="0" applyFont="1" applyBorder="1"/>
    <xf numFmtId="0" fontId="1" fillId="0" borderId="1" xfId="0" applyFont="1" applyBorder="1"/>
    <xf numFmtId="4" fontId="1" fillId="0" borderId="1" xfId="0" applyNumberFormat="1" applyFont="1" applyBorder="1" applyAlignment="1">
      <alignment horizontal="center"/>
    </xf>
    <xf numFmtId="10" fontId="1" fillId="0" borderId="1" xfId="0" applyNumberFormat="1" applyFont="1" applyBorder="1" applyAlignment="1">
      <alignment horizontal="center"/>
    </xf>
    <xf numFmtId="0" fontId="2" fillId="0" borderId="0" xfId="0" applyFont="1" applyBorder="1"/>
    <xf numFmtId="0" fontId="9" fillId="0" borderId="0" xfId="0" applyFont="1" applyBorder="1"/>
    <xf numFmtId="0" fontId="2" fillId="0" borderId="0" xfId="0" applyFont="1" applyBorder="1" applyAlignment="1">
      <alignment horizontal="center"/>
    </xf>
    <xf numFmtId="4" fontId="9" fillId="0" borderId="0" xfId="0" applyNumberFormat="1" applyFont="1" applyBorder="1" applyAlignment="1">
      <alignment horizontal="center"/>
    </xf>
    <xf numFmtId="10" fontId="9" fillId="0" borderId="0" xfId="0" applyNumberFormat="1" applyFont="1" applyBorder="1" applyAlignment="1">
      <alignment horizontal="center"/>
    </xf>
    <xf numFmtId="0" fontId="9" fillId="3" borderId="1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 wrapText="1"/>
    </xf>
    <xf numFmtId="0" fontId="7" fillId="0" borderId="0" xfId="0" applyFont="1" applyAlignment="1">
      <alignment horizontal="right"/>
    </xf>
    <xf numFmtId="0" fontId="6" fillId="0" borderId="0" xfId="0" applyFont="1" applyAlignment="1">
      <alignment horizontal="center" vertical="top"/>
    </xf>
    <xf numFmtId="0" fontId="2" fillId="0" borderId="2" xfId="0" applyFont="1" applyBorder="1" applyAlignment="1">
      <alignment horizontal="justify" vertical="top" wrapText="1"/>
    </xf>
    <xf numFmtId="0" fontId="9" fillId="3" borderId="9" xfId="0" applyFont="1" applyFill="1" applyBorder="1" applyAlignment="1">
      <alignment horizontal="center" vertical="top" wrapText="1"/>
    </xf>
    <xf numFmtId="49" fontId="2" fillId="3" borderId="9" xfId="0" applyNumberFormat="1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justify" vertical="top" wrapText="1"/>
    </xf>
    <xf numFmtId="0" fontId="11" fillId="4" borderId="2" xfId="0" applyFont="1" applyFill="1" applyBorder="1" applyAlignment="1">
      <alignment horizontal="center" vertical="top" wrapText="1"/>
    </xf>
    <xf numFmtId="0" fontId="11" fillId="4" borderId="1" xfId="0" applyFont="1" applyFill="1" applyBorder="1" applyAlignment="1">
      <alignment horizontal="center" vertical="top" wrapText="1"/>
    </xf>
    <xf numFmtId="4" fontId="11" fillId="4" borderId="1" xfId="0" applyNumberFormat="1" applyFont="1" applyFill="1" applyBorder="1" applyAlignment="1">
      <alignment horizontal="center" vertical="top" wrapText="1"/>
    </xf>
    <xf numFmtId="0" fontId="11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vertical="top" wrapText="1"/>
    </xf>
    <xf numFmtId="0" fontId="2" fillId="0" borderId="1" xfId="0" applyFont="1" applyFill="1" applyBorder="1" applyAlignment="1">
      <alignment vertical="top" wrapText="1"/>
    </xf>
    <xf numFmtId="0" fontId="2" fillId="5" borderId="1" xfId="0" applyFont="1" applyFill="1" applyBorder="1" applyAlignment="1">
      <alignment horizontal="justify" vertical="top" wrapText="1"/>
    </xf>
    <xf numFmtId="4" fontId="2" fillId="5" borderId="1" xfId="0" applyNumberFormat="1" applyFont="1" applyFill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2" xfId="0" applyFont="1" applyFill="1" applyBorder="1" applyAlignment="1">
      <alignment horizontal="justify" vertical="top" wrapText="1"/>
    </xf>
    <xf numFmtId="0" fontId="2" fillId="0" borderId="3" xfId="0" applyFont="1" applyFill="1" applyBorder="1" applyAlignment="1">
      <alignment horizontal="justify" vertical="top" wrapText="1"/>
    </xf>
    <xf numFmtId="0" fontId="2" fillId="0" borderId="1" xfId="0" applyFont="1" applyBorder="1" applyAlignment="1">
      <alignment horizontal="justify" vertical="top" wrapText="1"/>
    </xf>
    <xf numFmtId="0" fontId="10" fillId="0" borderId="5" xfId="0" applyFont="1" applyBorder="1" applyAlignment="1">
      <alignment horizontal="left" vertical="top" wrapText="1"/>
    </xf>
    <xf numFmtId="0" fontId="10" fillId="0" borderId="6" xfId="0" applyFont="1" applyBorder="1" applyAlignment="1">
      <alignment horizontal="left" vertical="top" wrapText="1"/>
    </xf>
    <xf numFmtId="0" fontId="10" fillId="0" borderId="4" xfId="0" applyFont="1" applyBorder="1" applyAlignment="1">
      <alignment horizontal="left" vertical="top" wrapText="1"/>
    </xf>
    <xf numFmtId="0" fontId="7" fillId="0" borderId="0" xfId="0" applyFont="1" applyAlignment="1">
      <alignment horizontal="right"/>
    </xf>
    <xf numFmtId="0" fontId="6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 vertical="top"/>
    </xf>
    <xf numFmtId="0" fontId="2" fillId="0" borderId="2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2" xfId="0" applyFont="1" applyFill="1" applyBorder="1" applyAlignment="1">
      <alignment horizontal="justify" vertical="top" wrapText="1"/>
    </xf>
    <xf numFmtId="0" fontId="2" fillId="0" borderId="7" xfId="0" applyFont="1" applyFill="1" applyBorder="1" applyAlignment="1">
      <alignment horizontal="justify" vertical="top" wrapText="1"/>
    </xf>
    <xf numFmtId="0" fontId="2" fillId="0" borderId="3" xfId="0" applyFont="1" applyFill="1" applyBorder="1" applyAlignment="1">
      <alignment horizontal="justify" vertical="top" wrapText="1"/>
    </xf>
    <xf numFmtId="0" fontId="2" fillId="0" borderId="8" xfId="0" applyFont="1" applyFill="1" applyBorder="1" applyAlignment="1">
      <alignment horizontal="justify" vertical="top" wrapText="1"/>
    </xf>
    <xf numFmtId="0" fontId="2" fillId="0" borderId="0" xfId="0" applyFont="1" applyFill="1" applyBorder="1" applyAlignment="1">
      <alignment horizontal="justify" vertical="top" wrapText="1"/>
    </xf>
    <xf numFmtId="164" fontId="9" fillId="0" borderId="5" xfId="0" applyNumberFormat="1" applyFont="1" applyFill="1" applyBorder="1" applyAlignment="1">
      <alignment horizontal="center" vertical="center"/>
    </xf>
    <xf numFmtId="164" fontId="9" fillId="0" borderId="6" xfId="0" applyNumberFormat="1" applyFont="1" applyFill="1" applyBorder="1" applyAlignment="1">
      <alignment horizontal="center" vertical="center"/>
    </xf>
    <xf numFmtId="164" fontId="9" fillId="0" borderId="4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justify" vertical="top" wrapText="1"/>
    </xf>
    <xf numFmtId="0" fontId="2" fillId="0" borderId="0" xfId="0" applyFont="1" applyFill="1" applyBorder="1" applyAlignment="1">
      <alignment horizontal="justify" wrapText="1"/>
    </xf>
    <xf numFmtId="0" fontId="6" fillId="0" borderId="0" xfId="0" applyFont="1" applyFill="1" applyBorder="1" applyAlignment="1">
      <alignment horizontal="center" vertical="top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I38"/>
  <sheetViews>
    <sheetView tabSelected="1" view="pageBreakPreview" topLeftCell="A31" zoomScaleNormal="100" zoomScaleSheetLayoutView="100" workbookViewId="0">
      <selection activeCell="F30" sqref="F30"/>
    </sheetView>
  </sheetViews>
  <sheetFormatPr defaultColWidth="9.109375" defaultRowHeight="14.4" x14ac:dyDescent="0.3"/>
  <cols>
    <col min="1" max="1" width="6.44140625" style="11" customWidth="1"/>
    <col min="2" max="2" width="40.6640625" style="11" customWidth="1"/>
    <col min="3" max="3" width="68.88671875" style="11" customWidth="1"/>
    <col min="4" max="4" width="16.88671875" style="11" customWidth="1"/>
    <col min="5" max="5" width="14.6640625" style="11" customWidth="1"/>
    <col min="6" max="6" width="9.88671875" style="11" customWidth="1"/>
    <col min="7" max="7" width="13.33203125" style="11" customWidth="1"/>
    <col min="8" max="8" width="11.6640625" style="11" customWidth="1"/>
    <col min="9" max="9" width="11.44140625" style="11" customWidth="1"/>
    <col min="10" max="16384" width="9.109375" style="11"/>
  </cols>
  <sheetData>
    <row r="1" spans="1:9" x14ac:dyDescent="0.3">
      <c r="E1" s="46"/>
      <c r="F1" s="46"/>
      <c r="G1" s="46"/>
    </row>
    <row r="2" spans="1:9" ht="16.5" customHeight="1" x14ac:dyDescent="0.3">
      <c r="A2" s="10"/>
      <c r="B2" s="10"/>
      <c r="C2" s="10"/>
      <c r="D2" s="10"/>
      <c r="E2" s="71" t="s">
        <v>97</v>
      </c>
      <c r="F2" s="71"/>
      <c r="G2" s="71"/>
    </row>
    <row r="3" spans="1:9" ht="16.5" customHeight="1" x14ac:dyDescent="0.3">
      <c r="A3" s="10"/>
      <c r="B3" s="10"/>
      <c r="C3" s="10"/>
      <c r="D3" s="10"/>
      <c r="E3" s="47"/>
      <c r="F3" s="47"/>
      <c r="G3" s="47"/>
    </row>
    <row r="4" spans="1:9" ht="89.25" customHeight="1" x14ac:dyDescent="0.3">
      <c r="A4" s="72" t="s">
        <v>101</v>
      </c>
      <c r="B4" s="73"/>
      <c r="C4" s="73"/>
      <c r="D4" s="73"/>
      <c r="E4" s="73"/>
      <c r="F4" s="73"/>
      <c r="G4" s="73"/>
    </row>
    <row r="5" spans="1:9" ht="13.5" customHeight="1" x14ac:dyDescent="0.3">
      <c r="A5" s="48"/>
      <c r="B5" s="48"/>
      <c r="C5" s="48"/>
      <c r="D5" s="48"/>
      <c r="E5" s="48"/>
      <c r="F5" s="48"/>
      <c r="G5" s="48"/>
    </row>
    <row r="6" spans="1:9" ht="55.2" x14ac:dyDescent="0.3">
      <c r="A6" s="12" t="s">
        <v>0</v>
      </c>
      <c r="B6" s="12" t="s">
        <v>1</v>
      </c>
      <c r="C6" s="12" t="s">
        <v>2</v>
      </c>
      <c r="D6" s="12" t="s">
        <v>53</v>
      </c>
      <c r="E6" s="13" t="s">
        <v>54</v>
      </c>
      <c r="F6" s="12" t="s">
        <v>3</v>
      </c>
      <c r="G6" s="12" t="s">
        <v>4</v>
      </c>
    </row>
    <row r="7" spans="1:9" x14ac:dyDescent="0.3">
      <c r="A7" s="12">
        <v>1</v>
      </c>
      <c r="B7" s="12">
        <v>2</v>
      </c>
      <c r="C7" s="12">
        <v>3</v>
      </c>
      <c r="D7" s="12">
        <v>4</v>
      </c>
      <c r="E7" s="13">
        <v>5</v>
      </c>
      <c r="F7" s="12">
        <v>6</v>
      </c>
      <c r="G7" s="12">
        <v>7</v>
      </c>
    </row>
    <row r="8" spans="1:9" ht="25.5" customHeight="1" x14ac:dyDescent="0.3">
      <c r="A8" s="14"/>
      <c r="B8" s="15" t="s">
        <v>5</v>
      </c>
      <c r="C8" s="14"/>
      <c r="D8" s="14"/>
      <c r="E8" s="14"/>
      <c r="F8" s="14"/>
      <c r="G8" s="16"/>
    </row>
    <row r="9" spans="1:9" ht="48.6" x14ac:dyDescent="0.3">
      <c r="A9" s="17"/>
      <c r="B9" s="18" t="s">
        <v>58</v>
      </c>
      <c r="C9" s="18" t="s">
        <v>44</v>
      </c>
      <c r="D9" s="18"/>
      <c r="E9" s="54" t="s">
        <v>47</v>
      </c>
      <c r="F9" s="4">
        <f>F10+F11+F12+F13</f>
        <v>3</v>
      </c>
      <c r="G9" s="5">
        <f>G10+G11+G12+G13</f>
        <v>0.15000000000000002</v>
      </c>
    </row>
    <row r="10" spans="1:9" ht="55.2" x14ac:dyDescent="0.3">
      <c r="A10" s="19" t="s">
        <v>7</v>
      </c>
      <c r="B10" s="67" t="s">
        <v>61</v>
      </c>
      <c r="C10" s="67" t="s">
        <v>59</v>
      </c>
      <c r="D10" s="57" t="s">
        <v>48</v>
      </c>
      <c r="E10" s="6" t="s">
        <v>99</v>
      </c>
      <c r="F10" s="1">
        <f>IF(E10="да",1,0)</f>
        <v>1</v>
      </c>
      <c r="G10" s="21">
        <f>IF(E10="да",0.05,IF(E10="нет",0,""))</f>
        <v>0.05</v>
      </c>
    </row>
    <row r="11" spans="1:9" ht="128.25" customHeight="1" x14ac:dyDescent="0.3">
      <c r="A11" s="20" t="s">
        <v>6</v>
      </c>
      <c r="B11" s="22" t="s">
        <v>94</v>
      </c>
      <c r="C11" s="66" t="s">
        <v>95</v>
      </c>
      <c r="D11" s="20" t="s">
        <v>48</v>
      </c>
      <c r="E11" s="7" t="s">
        <v>100</v>
      </c>
      <c r="F11" s="1">
        <f>IF(E11="да",1,0)</f>
        <v>0</v>
      </c>
      <c r="G11" s="21">
        <f>IF(E11="да",0.05,IF(E11="нет",0,""))</f>
        <v>0</v>
      </c>
    </row>
    <row r="12" spans="1:9" ht="69" x14ac:dyDescent="0.3">
      <c r="A12" s="20" t="s">
        <v>8</v>
      </c>
      <c r="B12" s="67" t="s">
        <v>62</v>
      </c>
      <c r="C12" s="22" t="s">
        <v>60</v>
      </c>
      <c r="D12" s="20" t="s">
        <v>48</v>
      </c>
      <c r="E12" s="7" t="s">
        <v>99</v>
      </c>
      <c r="F12" s="1">
        <f>IF(E12="да",1,0)</f>
        <v>1</v>
      </c>
      <c r="G12" s="21">
        <f>IF(E12="да",0.05,IF(E12="нет",0,""))</f>
        <v>0.05</v>
      </c>
    </row>
    <row r="13" spans="1:9" ht="82.8" x14ac:dyDescent="0.3">
      <c r="A13" s="63" t="s">
        <v>9</v>
      </c>
      <c r="B13" s="49" t="s">
        <v>63</v>
      </c>
      <c r="C13" s="65" t="s">
        <v>64</v>
      </c>
      <c r="D13" s="20" t="s">
        <v>48</v>
      </c>
      <c r="E13" s="8" t="s">
        <v>99</v>
      </c>
      <c r="F13" s="1">
        <f>IF(E13="да",1,0)</f>
        <v>1</v>
      </c>
      <c r="G13" s="21">
        <f>IF(E13="да",0.05,IF(E13="нет",0,""))</f>
        <v>0.05</v>
      </c>
    </row>
    <row r="14" spans="1:9" ht="31.5" customHeight="1" x14ac:dyDescent="0.3">
      <c r="A14" s="17"/>
      <c r="B14" s="18" t="s">
        <v>10</v>
      </c>
      <c r="C14" s="18" t="s">
        <v>46</v>
      </c>
      <c r="D14" s="18"/>
      <c r="E14" s="53" t="s">
        <v>47</v>
      </c>
      <c r="F14" s="4">
        <f>F15+F16+F17+F18+F19</f>
        <v>4</v>
      </c>
      <c r="G14" s="5">
        <f>G15+G16+G17+G18+G19</f>
        <v>0.08</v>
      </c>
    </row>
    <row r="15" spans="1:9" ht="94.5" customHeight="1" x14ac:dyDescent="0.3">
      <c r="A15" s="19" t="s">
        <v>11</v>
      </c>
      <c r="B15" s="22" t="s">
        <v>65</v>
      </c>
      <c r="C15" s="22" t="s">
        <v>66</v>
      </c>
      <c r="D15" s="20" t="s">
        <v>48</v>
      </c>
      <c r="E15" s="7" t="s">
        <v>99</v>
      </c>
      <c r="F15" s="1">
        <f>IF(E15="да",1,0)</f>
        <v>1</v>
      </c>
      <c r="G15" s="21">
        <f>IF(E15="да",0.02,IF(E15="нет",0,""))</f>
        <v>0.02</v>
      </c>
    </row>
    <row r="16" spans="1:9" ht="123.75" customHeight="1" x14ac:dyDescent="0.3">
      <c r="A16" s="19" t="s">
        <v>12</v>
      </c>
      <c r="B16" s="22" t="s">
        <v>67</v>
      </c>
      <c r="C16" s="22" t="s">
        <v>68</v>
      </c>
      <c r="D16" s="20" t="s">
        <v>48</v>
      </c>
      <c r="E16" s="7" t="s">
        <v>100</v>
      </c>
      <c r="F16" s="1">
        <f>IF(E16="да",1,0)</f>
        <v>0</v>
      </c>
      <c r="G16" s="21">
        <f>IF(E16="да",0.02,IF(E16="нет",0,""))</f>
        <v>0</v>
      </c>
      <c r="H16" s="23"/>
      <c r="I16" s="23"/>
    </row>
    <row r="17" spans="1:7" ht="92.25" customHeight="1" x14ac:dyDescent="0.3">
      <c r="A17" s="20" t="s">
        <v>13</v>
      </c>
      <c r="B17" s="67" t="s">
        <v>69</v>
      </c>
      <c r="C17" s="22" t="s">
        <v>70</v>
      </c>
      <c r="D17" s="20" t="s">
        <v>48</v>
      </c>
      <c r="E17" s="7" t="s">
        <v>99</v>
      </c>
      <c r="F17" s="1">
        <f>IF(E17="да",1,0)</f>
        <v>1</v>
      </c>
      <c r="G17" s="21">
        <f>IF(E17="да",0.02,IF(E17="нет",0,""))</f>
        <v>0.02</v>
      </c>
    </row>
    <row r="18" spans="1:7" ht="81" customHeight="1" x14ac:dyDescent="0.3">
      <c r="A18" s="20" t="s">
        <v>14</v>
      </c>
      <c r="B18" s="67" t="s">
        <v>71</v>
      </c>
      <c r="C18" s="67" t="s">
        <v>72</v>
      </c>
      <c r="D18" s="20" t="s">
        <v>48</v>
      </c>
      <c r="E18" s="7" t="s">
        <v>99</v>
      </c>
      <c r="F18" s="1">
        <f>IF(E18="да",1,0)</f>
        <v>1</v>
      </c>
      <c r="G18" s="21">
        <f>IF(E18="да",0.02,IF(E18="нет",0,""))</f>
        <v>0.02</v>
      </c>
    </row>
    <row r="19" spans="1:7" ht="110.25" customHeight="1" x14ac:dyDescent="0.3">
      <c r="A19" s="20" t="s">
        <v>15</v>
      </c>
      <c r="B19" s="67" t="s">
        <v>73</v>
      </c>
      <c r="C19" s="22" t="s">
        <v>74</v>
      </c>
      <c r="D19" s="20" t="s">
        <v>52</v>
      </c>
      <c r="E19" s="7" t="s">
        <v>99</v>
      </c>
      <c r="F19" s="1">
        <f>IF(E19="да",1,0)</f>
        <v>1</v>
      </c>
      <c r="G19" s="21">
        <f>IF(E19="да",0.02,IF(E19="нет",0,""))</f>
        <v>0.02</v>
      </c>
    </row>
    <row r="20" spans="1:7" ht="33.6" x14ac:dyDescent="0.3">
      <c r="A20" s="15"/>
      <c r="B20" s="15" t="s">
        <v>16</v>
      </c>
      <c r="C20" s="15"/>
      <c r="D20" s="15"/>
      <c r="E20" s="24"/>
      <c r="F20" s="24"/>
      <c r="G20" s="25"/>
    </row>
    <row r="21" spans="1:7" ht="32.4" x14ac:dyDescent="0.3">
      <c r="A21" s="26"/>
      <c r="B21" s="27" t="s">
        <v>17</v>
      </c>
      <c r="C21" s="26" t="s">
        <v>45</v>
      </c>
      <c r="D21" s="26"/>
      <c r="E21" s="54" t="s">
        <v>47</v>
      </c>
      <c r="F21" s="2">
        <f>F22+F23+F24+F25+F26</f>
        <v>5</v>
      </c>
      <c r="G21" s="3">
        <f>G22+G23+G24+G25+G26</f>
        <v>0.2</v>
      </c>
    </row>
    <row r="22" spans="1:7" ht="82.8" x14ac:dyDescent="0.3">
      <c r="A22" s="20" t="s">
        <v>18</v>
      </c>
      <c r="B22" s="22" t="s">
        <v>50</v>
      </c>
      <c r="C22" s="22" t="s">
        <v>75</v>
      </c>
      <c r="D22" s="20" t="s">
        <v>48</v>
      </c>
      <c r="E22" s="7" t="s">
        <v>99</v>
      </c>
      <c r="F22" s="1">
        <f>IF(E22="да",1,0)</f>
        <v>1</v>
      </c>
      <c r="G22" s="21">
        <f>IF(E22="да",0.04,IF(E22="нет",0,""))</f>
        <v>0.04</v>
      </c>
    </row>
    <row r="23" spans="1:7" ht="129" customHeight="1" x14ac:dyDescent="0.3">
      <c r="A23" s="20" t="s">
        <v>19</v>
      </c>
      <c r="B23" s="67" t="s">
        <v>76</v>
      </c>
      <c r="C23" s="67" t="s">
        <v>77</v>
      </c>
      <c r="D23" s="20" t="s">
        <v>48</v>
      </c>
      <c r="E23" s="7" t="s">
        <v>99</v>
      </c>
      <c r="F23" s="1">
        <f>IF(E23="да",1,0)</f>
        <v>1</v>
      </c>
      <c r="G23" s="21">
        <f>IF(E23="да",0.04,IF(E23="нет",0,""))</f>
        <v>0.04</v>
      </c>
    </row>
    <row r="24" spans="1:7" ht="112.5" customHeight="1" x14ac:dyDescent="0.3">
      <c r="A24" s="64" t="s">
        <v>20</v>
      </c>
      <c r="B24" s="66" t="s">
        <v>78</v>
      </c>
      <c r="C24" s="66" t="s">
        <v>79</v>
      </c>
      <c r="D24" s="57" t="s">
        <v>52</v>
      </c>
      <c r="E24" s="28" t="s">
        <v>99</v>
      </c>
      <c r="F24" s="1">
        <f>IF(E24="да",1,0)</f>
        <v>1</v>
      </c>
      <c r="G24" s="21">
        <f>IF(E24="да",0.04,IF(E24="нет",0,""))</f>
        <v>0.04</v>
      </c>
    </row>
    <row r="25" spans="1:7" ht="286.5" customHeight="1" x14ac:dyDescent="0.3">
      <c r="A25" s="20" t="s">
        <v>21</v>
      </c>
      <c r="B25" s="22" t="s">
        <v>80</v>
      </c>
      <c r="C25" s="22" t="s">
        <v>81</v>
      </c>
      <c r="D25" s="57" t="s">
        <v>48</v>
      </c>
      <c r="E25" s="7" t="s">
        <v>99</v>
      </c>
      <c r="F25" s="1">
        <f>IF(E25="да",1,0)</f>
        <v>1</v>
      </c>
      <c r="G25" s="21">
        <f>IF(E25="да",0.04,IF(E25="нет",0,""))</f>
        <v>0.04</v>
      </c>
    </row>
    <row r="26" spans="1:7" ht="148.5" customHeight="1" x14ac:dyDescent="0.3">
      <c r="A26" s="63" t="s">
        <v>22</v>
      </c>
      <c r="B26" s="65" t="s">
        <v>83</v>
      </c>
      <c r="C26" s="65" t="s">
        <v>82</v>
      </c>
      <c r="D26" s="57" t="s">
        <v>52</v>
      </c>
      <c r="E26" s="8" t="s">
        <v>99</v>
      </c>
      <c r="F26" s="29">
        <f t="shared" ref="F26" si="0">IF(E26="да",1,0)</f>
        <v>1</v>
      </c>
      <c r="G26" s="30">
        <f>IF(E26="да",0.04,IF(E26="нет",0,""))</f>
        <v>0.04</v>
      </c>
    </row>
    <row r="27" spans="1:7" ht="16.2" x14ac:dyDescent="0.3">
      <c r="A27" s="31"/>
      <c r="B27" s="58" t="s">
        <v>23</v>
      </c>
      <c r="C27" s="59" t="s">
        <v>24</v>
      </c>
      <c r="D27" s="60"/>
      <c r="E27" s="54" t="s">
        <v>47</v>
      </c>
      <c r="F27" s="9">
        <f>F28+F29+F30</f>
        <v>2.2035</v>
      </c>
      <c r="G27" s="5">
        <f>G28+G29+G30</f>
        <v>0.36710310000000002</v>
      </c>
    </row>
    <row r="28" spans="1:7" ht="82.8" x14ac:dyDescent="0.3">
      <c r="A28" s="20" t="s">
        <v>25</v>
      </c>
      <c r="B28" s="22" t="s">
        <v>84</v>
      </c>
      <c r="C28" s="22" t="s">
        <v>103</v>
      </c>
      <c r="D28" s="57" t="s">
        <v>48</v>
      </c>
      <c r="E28" s="32">
        <v>0.79</v>
      </c>
      <c r="F28" s="33">
        <f>E28</f>
        <v>0.79</v>
      </c>
      <c r="G28" s="34">
        <f>(F28*16.66)/100</f>
        <v>0.13161400000000001</v>
      </c>
    </row>
    <row r="29" spans="1:7" ht="132" customHeight="1" x14ac:dyDescent="0.3">
      <c r="A29" s="20" t="s">
        <v>26</v>
      </c>
      <c r="B29" s="22" t="s">
        <v>85</v>
      </c>
      <c r="C29" s="61" t="s">
        <v>102</v>
      </c>
      <c r="D29" s="57" t="s">
        <v>48</v>
      </c>
      <c r="E29" s="32">
        <v>0.91</v>
      </c>
      <c r="F29" s="33">
        <f>E29</f>
        <v>0.91</v>
      </c>
      <c r="G29" s="34">
        <f>(F29*16.66)/100</f>
        <v>0.15160600000000002</v>
      </c>
    </row>
    <row r="30" spans="1:7" ht="138.75" customHeight="1" x14ac:dyDescent="0.3">
      <c r="A30" s="74" t="s">
        <v>27</v>
      </c>
      <c r="B30" s="77" t="s">
        <v>86</v>
      </c>
      <c r="C30" s="22" t="s">
        <v>87</v>
      </c>
      <c r="D30" s="74" t="s">
        <v>52</v>
      </c>
      <c r="E30" s="62">
        <f>E31*E32</f>
        <v>0.50349999999999995</v>
      </c>
      <c r="F30" s="33">
        <f>IF(E30&gt;1,1,E30)</f>
        <v>0.50349999999999995</v>
      </c>
      <c r="G30" s="34">
        <f>(F30*16.66)/100</f>
        <v>8.3883099999999988E-2</v>
      </c>
    </row>
    <row r="31" spans="1:7" ht="81" customHeight="1" x14ac:dyDescent="0.3">
      <c r="A31" s="75"/>
      <c r="B31" s="78"/>
      <c r="C31" s="22" t="s">
        <v>104</v>
      </c>
      <c r="D31" s="75"/>
      <c r="E31" s="32">
        <v>0.53</v>
      </c>
      <c r="F31" s="33" t="s">
        <v>39</v>
      </c>
      <c r="G31" s="34" t="s">
        <v>39</v>
      </c>
    </row>
    <row r="32" spans="1:7" ht="49.5" customHeight="1" x14ac:dyDescent="0.3">
      <c r="A32" s="76"/>
      <c r="B32" s="79"/>
      <c r="C32" s="22" t="s">
        <v>88</v>
      </c>
      <c r="D32" s="76"/>
      <c r="E32" s="32">
        <v>0.95</v>
      </c>
      <c r="F32" s="33" t="s">
        <v>39</v>
      </c>
      <c r="G32" s="34" t="s">
        <v>39</v>
      </c>
    </row>
    <row r="33" spans="1:7" ht="15.6" x14ac:dyDescent="0.3">
      <c r="A33" s="35"/>
      <c r="B33" s="35"/>
      <c r="C33" s="36" t="s">
        <v>28</v>
      </c>
      <c r="D33" s="56" t="s">
        <v>47</v>
      </c>
      <c r="E33" s="55" t="s">
        <v>47</v>
      </c>
      <c r="F33" s="37">
        <f>F9+F14+F21+F27</f>
        <v>14.2035</v>
      </c>
      <c r="G33" s="38">
        <f>G9+G14+G21+G27</f>
        <v>0.79710310000000006</v>
      </c>
    </row>
    <row r="34" spans="1:7" x14ac:dyDescent="0.3">
      <c r="A34" s="39"/>
      <c r="B34" s="39"/>
      <c r="C34" s="40"/>
      <c r="D34" s="39"/>
      <c r="E34" s="41"/>
      <c r="F34" s="42"/>
      <c r="G34" s="43"/>
    </row>
    <row r="35" spans="1:7" x14ac:dyDescent="0.3">
      <c r="A35" s="39"/>
      <c r="B35" s="39" t="s">
        <v>56</v>
      </c>
      <c r="C35" s="40"/>
      <c r="D35" s="39"/>
      <c r="E35" s="41"/>
      <c r="F35" s="42"/>
      <c r="G35" s="43"/>
    </row>
    <row r="36" spans="1:7" ht="31.5" customHeight="1" x14ac:dyDescent="0.3">
      <c r="A36" s="39"/>
      <c r="B36" s="81" t="s">
        <v>57</v>
      </c>
      <c r="C36" s="81"/>
      <c r="D36" s="81"/>
      <c r="E36" s="81"/>
      <c r="F36" s="81"/>
      <c r="G36" s="81"/>
    </row>
    <row r="37" spans="1:7" ht="44.25" customHeight="1" x14ac:dyDescent="0.3">
      <c r="A37" s="39"/>
      <c r="B37" s="80" t="s">
        <v>96</v>
      </c>
      <c r="C37" s="80"/>
      <c r="D37" s="80"/>
      <c r="E37" s="80"/>
      <c r="F37" s="80"/>
      <c r="G37" s="80"/>
    </row>
    <row r="38" spans="1:7" ht="54.75" customHeight="1" x14ac:dyDescent="0.3">
      <c r="A38" s="68" t="s">
        <v>42</v>
      </c>
      <c r="B38" s="69"/>
      <c r="C38" s="70"/>
      <c r="D38" s="82" t="str">
        <f>IF(0.85&lt;=G33,'ТАБ_2 к ПРИЛОЖЕНИЮ_4'!B7,IF(0.7&lt;=G33,'ТАБ_2 к ПРИЛОЖЕНИЮ_4'!B8,IF(0.5&lt;=G33,'ТАБ_2 к ПРИЛОЖЕНИЮ_4'!B9,IF(G33&lt;0.5,'ТАБ_2 к ПРИЛОЖЕНИЮ_4'!B10))))</f>
        <v>Умеренно эффективна</v>
      </c>
      <c r="E38" s="83"/>
      <c r="F38" s="83"/>
      <c r="G38" s="84"/>
    </row>
  </sheetData>
  <autoFilter ref="A7:I33"/>
  <mergeCells count="9">
    <mergeCell ref="A38:C38"/>
    <mergeCell ref="E2:G2"/>
    <mergeCell ref="A4:G4"/>
    <mergeCell ref="A30:A32"/>
    <mergeCell ref="B30:B32"/>
    <mergeCell ref="D30:D32"/>
    <mergeCell ref="B37:G37"/>
    <mergeCell ref="B36:G36"/>
    <mergeCell ref="D38:G38"/>
  </mergeCells>
  <pageMargins left="0.78740157480314965" right="0.59055118110236227" top="0.55118110236220474" bottom="0.15748031496062992" header="0.31496062992125984" footer="0.31496062992125984"/>
  <pageSetup paperSize="9" scale="5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2:F14"/>
  <sheetViews>
    <sheetView view="pageBreakPreview" topLeftCell="A7" zoomScale="115" zoomScaleNormal="100" zoomScaleSheetLayoutView="115" workbookViewId="0">
      <selection activeCell="A13" sqref="A13:F13"/>
    </sheetView>
  </sheetViews>
  <sheetFormatPr defaultColWidth="9.109375" defaultRowHeight="14.4" x14ac:dyDescent="0.3"/>
  <cols>
    <col min="1" max="1" width="14" style="11" customWidth="1"/>
    <col min="2" max="2" width="27.88671875" style="11" customWidth="1"/>
    <col min="3" max="3" width="16.88671875" style="11" customWidth="1"/>
    <col min="4" max="4" width="14.6640625" style="11" customWidth="1"/>
    <col min="5" max="5" width="9.88671875" style="11" customWidth="1"/>
    <col min="6" max="6" width="19.109375" style="11" customWidth="1"/>
    <col min="7" max="7" width="11.6640625" style="11" customWidth="1"/>
    <col min="8" max="8" width="11.44140625" style="11" customWidth="1"/>
    <col min="9" max="16384" width="9.109375" style="11"/>
  </cols>
  <sheetData>
    <row r="2" spans="1:6" ht="15" customHeight="1" x14ac:dyDescent="0.3">
      <c r="D2" s="71" t="s">
        <v>98</v>
      </c>
      <c r="E2" s="71"/>
      <c r="F2" s="71"/>
    </row>
    <row r="3" spans="1:6" ht="15" customHeight="1" x14ac:dyDescent="0.3">
      <c r="D3" s="47"/>
      <c r="E3" s="47"/>
      <c r="F3" s="47"/>
    </row>
    <row r="4" spans="1:6" ht="27.6" x14ac:dyDescent="0.3">
      <c r="A4" s="87" t="s">
        <v>35</v>
      </c>
      <c r="B4" s="87"/>
      <c r="C4" s="87"/>
      <c r="D4" s="87"/>
      <c r="E4" s="87"/>
      <c r="F4" s="87"/>
    </row>
    <row r="5" spans="1:6" ht="8.25" customHeight="1" x14ac:dyDescent="0.3"/>
    <row r="6" spans="1:6" ht="50.25" customHeight="1" x14ac:dyDescent="0.3">
      <c r="A6" s="44" t="s">
        <v>29</v>
      </c>
      <c r="B6" s="44" t="s">
        <v>49</v>
      </c>
      <c r="C6" s="88" t="s">
        <v>43</v>
      </c>
      <c r="D6" s="89"/>
      <c r="E6" s="89"/>
      <c r="F6" s="90"/>
    </row>
    <row r="7" spans="1:6" ht="52.5" customHeight="1" x14ac:dyDescent="0.3">
      <c r="A7" s="44" t="s">
        <v>30</v>
      </c>
      <c r="B7" s="45" t="s">
        <v>31</v>
      </c>
      <c r="C7" s="85" t="s">
        <v>89</v>
      </c>
      <c r="D7" s="85"/>
      <c r="E7" s="85"/>
      <c r="F7" s="85"/>
    </row>
    <row r="8" spans="1:6" ht="125.25" customHeight="1" x14ac:dyDescent="0.3">
      <c r="A8" s="44" t="s">
        <v>38</v>
      </c>
      <c r="B8" s="45" t="s">
        <v>32</v>
      </c>
      <c r="C8" s="85" t="s">
        <v>90</v>
      </c>
      <c r="D8" s="85"/>
      <c r="E8" s="85"/>
      <c r="F8" s="85"/>
    </row>
    <row r="9" spans="1:6" ht="137.25" customHeight="1" x14ac:dyDescent="0.3">
      <c r="A9" s="44" t="s">
        <v>37</v>
      </c>
      <c r="B9" s="45" t="s">
        <v>33</v>
      </c>
      <c r="C9" s="85" t="s">
        <v>91</v>
      </c>
      <c r="D9" s="85"/>
      <c r="E9" s="85"/>
      <c r="F9" s="85"/>
    </row>
    <row r="10" spans="1:6" ht="108" customHeight="1" x14ac:dyDescent="0.3">
      <c r="A10" s="44" t="s">
        <v>36</v>
      </c>
      <c r="B10" s="45" t="s">
        <v>34</v>
      </c>
      <c r="C10" s="85" t="s">
        <v>92</v>
      </c>
      <c r="D10" s="85"/>
      <c r="E10" s="85"/>
      <c r="F10" s="85"/>
    </row>
    <row r="11" spans="1:6" ht="109.5" customHeight="1" x14ac:dyDescent="0.3">
      <c r="A11" s="44" t="s">
        <v>40</v>
      </c>
      <c r="B11" s="45" t="s">
        <v>41</v>
      </c>
      <c r="C11" s="85" t="s">
        <v>93</v>
      </c>
      <c r="D11" s="85"/>
      <c r="E11" s="85"/>
      <c r="F11" s="85"/>
    </row>
    <row r="12" spans="1:6" ht="14.25" customHeight="1" x14ac:dyDescent="0.3">
      <c r="A12" s="50"/>
      <c r="B12" s="51"/>
      <c r="C12" s="52"/>
      <c r="D12" s="52"/>
      <c r="E12" s="52"/>
      <c r="F12" s="52"/>
    </row>
    <row r="13" spans="1:6" ht="42.75" customHeight="1" x14ac:dyDescent="0.3">
      <c r="A13" s="86" t="s">
        <v>51</v>
      </c>
      <c r="B13" s="86"/>
      <c r="C13" s="86"/>
      <c r="D13" s="86"/>
      <c r="E13" s="86"/>
      <c r="F13" s="86"/>
    </row>
    <row r="14" spans="1:6" ht="34.5" customHeight="1" x14ac:dyDescent="0.3">
      <c r="A14" s="86" t="s">
        <v>55</v>
      </c>
      <c r="B14" s="86"/>
      <c r="C14" s="86"/>
      <c r="D14" s="86"/>
      <c r="E14" s="86"/>
      <c r="F14" s="86"/>
    </row>
  </sheetData>
  <mergeCells count="10">
    <mergeCell ref="D2:F2"/>
    <mergeCell ref="C8:F8"/>
    <mergeCell ref="A4:F4"/>
    <mergeCell ref="C6:F6"/>
    <mergeCell ref="C7:F7"/>
    <mergeCell ref="C9:F9"/>
    <mergeCell ref="C10:F10"/>
    <mergeCell ref="C11:F11"/>
    <mergeCell ref="A13:F13"/>
    <mergeCell ref="A14:F14"/>
  </mergeCells>
  <pageMargins left="0.78740157480314965" right="0.59055118110236227" top="0.55118110236220474" bottom="0.15748031496062992" header="0.31496062992125984" footer="0.31496062992125984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ТАБ_1 к ПРИЛОЖЕНИЮ_4</vt:lpstr>
      <vt:lpstr>ТАБ_2 к ПРИЛОЖЕНИЮ_4</vt:lpstr>
      <vt:lpstr>'ТАБ_1 к ПРИЛОЖЕНИЮ_4'!Заголовки_для_печати</vt:lpstr>
      <vt:lpstr>'ТАБ_1 к ПРИЛОЖЕНИЮ_4'!Область_печати</vt:lpstr>
      <vt:lpstr>'ТАБ_2 к ПРИЛОЖЕНИЮ_4'!Область_печати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Ковальчук Наталья</dc:creator>
  <cp:lastModifiedBy>Puser_7T</cp:lastModifiedBy>
  <cp:lastPrinted>2021-03-01T11:24:49Z</cp:lastPrinted>
  <dcterms:created xsi:type="dcterms:W3CDTF">2016-01-22T12:00:45Z</dcterms:created>
  <dcterms:modified xsi:type="dcterms:W3CDTF">2021-03-16T08:28:07Z</dcterms:modified>
</cp:coreProperties>
</file>