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Документ!$A$1:$C$109</definedName>
    <definedName name="_xlnm.Print_Titles" localSheetId="0">Документ!$5:$5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2"/>
  <c r="C90"/>
  <c r="C100"/>
  <c r="C82"/>
  <c r="C54"/>
  <c r="C32" l="1"/>
  <c r="C37"/>
  <c r="C42"/>
  <c r="C17"/>
  <c r="C6"/>
  <c r="C30" l="1"/>
  <c r="C109" s="1"/>
  <c r="C12"/>
  <c r="C10"/>
</calcChain>
</file>

<file path=xl/sharedStrings.xml><?xml version="1.0" encoding="utf-8"?>
<sst xmlns="http://schemas.openxmlformats.org/spreadsheetml/2006/main" count="202" uniqueCount="172">
  <si>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</si>
  <si>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</si>
  <si>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</si>
  <si>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</si>
  <si>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</si>
  <si>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</si>
  <si>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</si>
  <si>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</si>
  <si>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</si>
  <si>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</si>
  <si>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</si>
  <si>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</si>
  <si>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</si>
  <si>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</si>
  <si>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</si>
  <si>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</si>
  <si>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</si>
  <si>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Невыясненные поступления, зачисляемые в бюджеты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</si>
  <si>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</si>
  <si>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</si>
  <si>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081 Управление Федеральной службы по ветеринарному и фитосанитарному надзору по Республике Коми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</si>
  <si>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</si>
  <si>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</si>
  <si>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</si>
  <si>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</si>
  <si>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</si>
  <si>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</si>
  <si>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</si>
  <si>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975 Управление образования администрации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</si>
  <si>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</si>
  <si>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</si>
  <si>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</si>
  <si>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</si>
  <si>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</si>
  <si>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</si>
  <si>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</si>
  <si>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</si>
  <si>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</si>
  <si>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</si>
  <si>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</si>
  <si>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</si>
  <si>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</si>
  <si>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</si>
  <si>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</si>
  <si>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</si>
  <si>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</si>
  <si>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</si>
  <si>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</si>
  <si>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</si>
  <si>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</si>
  <si>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</si>
  <si>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</si>
  <si>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</si>
  <si>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</si>
  <si>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</si>
  <si>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</si>
  <si>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</si>
  <si>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</si>
  <si>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</si>
  <si>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</si>
  <si>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</si>
  <si>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</si>
  <si>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</si>
  <si>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</si>
  <si>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</si>
  <si>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</si>
  <si>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1 16 10 129 01 0000 140</t>
  </si>
  <si>
    <t>1 16 01 203 01 0000 140</t>
  </si>
  <si>
    <t>1 16 11 05001 0000 140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</si>
  <si>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</si>
  <si>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</si>
  <si>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</si>
  <si>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</si>
  <si>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</si>
  <si>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</si>
  <si>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</si>
  <si>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</si>
  <si>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</si>
  <si>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</si>
  <si>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</si>
  <si>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</si>
  <si>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</si>
  <si>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</si>
  <si>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</si>
  <si>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</si>
  <si>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</si>
  <si>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</si>
  <si>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</si>
  <si>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</si>
  <si>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</si>
  <si>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</si>
  <si>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1 14 06 013 05 0000 430</t>
  </si>
  <si>
    <t>1 14 06 313 05 0000 430</t>
  </si>
  <si>
    <t>1 14 06 325 05 0000 430</t>
  </si>
  <si>
    <t>1 17 01 050 05 0000 180</t>
  </si>
  <si>
    <t>1 16 10 100 05 0000 140</t>
  </si>
  <si>
    <t>1 12 01 010 01 0000 120</t>
  </si>
  <si>
    <t>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</si>
  <si>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</si>
  <si>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</si>
  <si>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1 16 01 333 01 0000 140</t>
  </si>
  <si>
    <t>1 16 01 074 01 0000 140</t>
  </si>
  <si>
    <t>1 16 10 032 05 0000 140</t>
  </si>
  <si>
    <t>1 16 07 090 05 0000 140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</si>
  <si>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</si>
  <si>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</si>
  <si>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</si>
  <si>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Доходы бюджета муниципального района "Сыктывдинский"  Республики Коми                  за 1 полугодие 2022 года по кодам классификации доходов бюджета </t>
  </si>
  <si>
    <t>1 17 05 050 05 0000 180</t>
  </si>
  <si>
    <t>Прочие неналоговые доходы бюджетов муниципальных районов</t>
  </si>
  <si>
    <t>1 16 09 040 05 0000 140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</si>
  <si>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</si>
  <si>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доходы от компенсации затрат бюджетов муниципальных районов</t>
  </si>
  <si>
    <t>1 13 02 995 05 0000 130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</si>
  <si>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</si>
  <si>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</si>
  <si>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1 16 01 084 01 0000 140</t>
  </si>
  <si>
    <t>905 Контрольно-счетная палата муниципального района "Сыктывдинский" Республики Коми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</si>
  <si>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</si>
  <si>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</si>
  <si>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2 02 25 497 05 0000 150</t>
  </si>
  <si>
    <t>Субсидии бюджетам муниципальных районов на реализацию мероприятий по обеспечению жильем молодых семей</t>
  </si>
  <si>
    <t>2 02 29 999 05 0000 150</t>
  </si>
  <si>
    <t>Прочие субсидии бюджетам муниципальных районов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</si>
  <si>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</si>
  <si>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</si>
  <si>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</si>
  <si>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</si>
  <si>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2 07 05 010 05 0000 150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</si>
  <si>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</si>
  <si>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2 19 35 135 05 0000 150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</si>
  <si>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</si>
  <si>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2 19 35 176 05 0000 150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</si>
  <si>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</si>
  <si>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</si>
  <si>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</si>
  <si>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956 Управление культуры и спорта администрации муниципального района "Сыктывдинский" Республики Коми</t>
  </si>
  <si>
    <t>2 02 20 077 05 0000 150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</si>
  <si>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</si>
  <si>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</si>
  <si>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</si>
  <si>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2 02 25 513 05 0000 150</t>
  </si>
  <si>
    <t>Субсидии бюджетам муниципальных районов на развитие сети учреждений культурно-досугового типа</t>
  </si>
  <si>
    <t>2 02 25 519 05 0000 150</t>
  </si>
  <si>
    <t>Субсидии бюджетам муниципальных районов на поддержку отрасли культуры</t>
  </si>
  <si>
    <t>2 07 05 030 05 0000 150</t>
  </si>
  <si>
    <t>Прочие безвозмездные поступления в бюджеты муниципальных районов</t>
  </si>
  <si>
    <t>2 18 05 020 05 0000 150</t>
  </si>
  <si>
    <t>Доходы бюджетов муниципальных районов от возврата автономными учреждениями остатков субсидий прошлых лет</t>
  </si>
  <si>
    <t>2 02 25 304 05 0000 150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</si>
  <si>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</si>
  <si>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2 02 25 491 05 0000 150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</si>
  <si>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</si>
  <si>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2 02 25 750 05 0000 150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</si>
  <si>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</si>
  <si>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</si>
  <si>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</si>
  <si>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2 02 39 999 05 0000 150</t>
  </si>
  <si>
    <t>Прочие субвенции бюджетам муниципальных районов</t>
  </si>
  <si>
    <t>2 02 45 303 05 0000 150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</si>
  <si>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</si>
  <si>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 Управление финансов администрации муниципального района "Сыктывдинский" Республики Коми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</si>
  <si>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</si>
  <si>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</si>
  <si>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</si>
  <si>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</si>
  <si>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2 02 19 999 05 0000 150</t>
  </si>
  <si>
    <t>Прочие дотации бюджетам муниципальных районов</t>
  </si>
  <si>
    <t>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</si>
  <si>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</si>
  <si>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Примечание: данные по итоговым строкам могут отличаться от суммы слагаемых из-за округлений</t>
  </si>
  <si>
    <t xml:space="preserve">                      Приложение 1                                                                                                                     к постановлению администрации                                                                         муниципального района "Сыктывдинский"  Республики Коми                                                                                                                                      от 28 июля 2022 года № 7/961 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</si>
</sst>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</numFmts>
  <fonts count="18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StempelGaramond Roman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3" fillId="0" borderId="5">
      <alignment horizontal="right" vertical="top" shrinkToFit="1"/>
    </xf>
    <xf numFmtId="49" fontId="3" fillId="0" borderId="3">
      <alignment horizontal="center" vertical="top" shrinkToFit="1"/>
    </xf>
    <xf numFmtId="49" fontId="13" fillId="0" borderId="4">
      <alignment horizontal="center" vertical="top" shrinkToFit="1"/>
    </xf>
    <xf numFmtId="49" fontId="13" fillId="0" borderId="4">
      <alignment horizontal="center" vertical="top" shrinkToFit="1"/>
    </xf>
    <xf numFmtId="0" fontId="13" fillId="0" borderId="4">
      <alignment horizontal="left" vertical="top" wrapText="1"/>
    </xf>
    <xf numFmtId="0" fontId="14" fillId="0" borderId="1"/>
    <xf numFmtId="167" fontId="14" fillId="0" borderId="1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0" fontId="11" fillId="0" borderId="1" xfId="13" applyNumberFormat="1" applyFont="1" applyBorder="1" applyProtection="1"/>
    <xf numFmtId="49" fontId="11" fillId="4" borderId="9" xfId="9" applyNumberFormat="1" applyFont="1" applyFill="1" applyBorder="1" applyProtection="1">
      <alignment horizontal="center" vertical="top" shrinkToFit="1"/>
    </xf>
    <xf numFmtId="0" fontId="11" fillId="4" borderId="9" xfId="8" quotePrefix="1" applyNumberFormat="1" applyFont="1" applyFill="1" applyBorder="1" applyProtection="1">
      <alignment horizontal="left" vertical="top" wrapText="1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top" wrapText="1"/>
    </xf>
    <xf numFmtId="0" fontId="11" fillId="4" borderId="9" xfId="24" quotePrefix="1" applyFont="1" applyFill="1" applyBorder="1">
      <alignment horizontal="left" vertical="top" wrapText="1"/>
    </xf>
    <xf numFmtId="0" fontId="11" fillId="4" borderId="9" xfId="24" quotePrefix="1" applyFont="1" applyFill="1" applyBorder="1" applyAlignment="1">
      <alignment horizontal="left" vertical="top" wrapText="1"/>
    </xf>
    <xf numFmtId="49" fontId="9" fillId="4" borderId="11" xfId="0" applyNumberFormat="1" applyFont="1" applyFill="1" applyBorder="1" applyAlignment="1">
      <alignment horizontal="center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0" fillId="0" borderId="0" xfId="0" applyNumberFormat="1" applyProtection="1">
      <protection locked="0"/>
    </xf>
    <xf numFmtId="49" fontId="9" fillId="4" borderId="12" xfId="0" applyNumberFormat="1" applyFont="1" applyFill="1" applyBorder="1" applyAlignment="1">
      <alignment horizontal="left" vertical="center" wrapText="1"/>
    </xf>
    <xf numFmtId="4" fontId="0" fillId="0" borderId="0" xfId="0" applyNumberFormat="1" applyProtection="1">
      <protection locked="0"/>
    </xf>
    <xf numFmtId="0" fontId="11" fillId="4" borderId="13" xfId="24" quotePrefix="1" applyFont="1" applyFill="1" applyBorder="1">
      <alignment horizontal="left" vertical="top" wrapText="1"/>
    </xf>
    <xf numFmtId="169" fontId="0" fillId="0" borderId="0" xfId="0" applyNumberFormat="1" applyProtection="1">
      <protection locked="0"/>
    </xf>
    <xf numFmtId="49" fontId="11" fillId="4" borderId="9" xfId="32" applyFont="1" applyFill="1" applyBorder="1" applyAlignment="1">
      <alignment horizontal="center" vertical="top" shrinkToFit="1"/>
    </xf>
    <xf numFmtId="0" fontId="11" fillId="4" borderId="13" xfId="26" quotePrefix="1" applyFont="1" applyFill="1" applyBorder="1">
      <alignment horizontal="left" vertical="top" wrapText="1"/>
    </xf>
    <xf numFmtId="0" fontId="11" fillId="4" borderId="12" xfId="24" quotePrefix="1" applyFont="1" applyFill="1" applyBorder="1">
      <alignment horizontal="left" vertical="top" wrapText="1"/>
    </xf>
    <xf numFmtId="0" fontId="11" fillId="4" borderId="12" xfId="33" quotePrefix="1" applyFont="1" applyFill="1" applyBorder="1">
      <alignment horizontal="left" vertical="top" wrapText="1"/>
    </xf>
    <xf numFmtId="49" fontId="9" fillId="4" borderId="14" xfId="0" applyNumberFormat="1" applyFont="1" applyFill="1" applyBorder="1" applyAlignment="1">
      <alignment horizontal="center" vertical="top" wrapText="1"/>
    </xf>
    <xf numFmtId="49" fontId="11" fillId="4" borderId="9" xfId="31" applyFont="1" applyFill="1" applyBorder="1">
      <alignment horizontal="center" vertical="top" shrinkToFit="1"/>
    </xf>
    <xf numFmtId="0" fontId="11" fillId="4" borderId="9" xfId="25" quotePrefix="1" applyFont="1" applyFill="1" applyBorder="1">
      <alignment horizontal="left" vertical="top" wrapText="1"/>
    </xf>
    <xf numFmtId="49" fontId="9" fillId="4" borderId="9" xfId="31" applyFont="1" applyFill="1" applyBorder="1">
      <alignment horizontal="center" vertical="top" shrinkToFit="1"/>
    </xf>
    <xf numFmtId="49" fontId="11" fillId="4" borderId="9" xfId="32" applyFont="1" applyFill="1" applyBorder="1" applyAlignment="1">
      <alignment horizontal="center" vertical="center" shrinkToFit="1"/>
    </xf>
    <xf numFmtId="0" fontId="11" fillId="4" borderId="4" xfId="25" quotePrefix="1" applyFont="1" applyFill="1">
      <alignment horizontal="left" vertical="top" wrapText="1"/>
    </xf>
    <xf numFmtId="0" fontId="12" fillId="4" borderId="9" xfId="11" applyNumberFormat="1" applyFont="1" applyFill="1" applyBorder="1" applyProtection="1"/>
    <xf numFmtId="0" fontId="11" fillId="4" borderId="9" xfId="33" applyFont="1" applyFill="1" applyBorder="1">
      <alignment horizontal="left" vertical="top" wrapText="1"/>
    </xf>
    <xf numFmtId="165" fontId="12" fillId="4" borderId="9" xfId="6" applyNumberFormat="1" applyFont="1" applyFill="1" applyBorder="1" applyAlignment="1" applyProtection="1">
      <alignment horizontal="center" vertical="center" shrinkToFit="1"/>
    </xf>
    <xf numFmtId="165" fontId="11" fillId="4" borderId="9" xfId="10" applyNumberFormat="1" applyFont="1" applyFill="1" applyBorder="1" applyAlignment="1" applyProtection="1">
      <alignment horizontal="center" vertical="center" shrinkToFit="1"/>
    </xf>
    <xf numFmtId="165" fontId="12" fillId="4" borderId="9" xfId="12" applyNumberFormat="1" applyFont="1" applyFill="1" applyBorder="1" applyAlignment="1" applyProtection="1">
      <alignment horizontal="center" vertical="center" shrinkToFit="1"/>
    </xf>
    <xf numFmtId="0" fontId="11" fillId="4" borderId="9" xfId="33" applyFont="1" applyFill="1" applyBorder="1" applyAlignment="1">
      <alignment vertical="top" wrapText="1"/>
    </xf>
    <xf numFmtId="0" fontId="11" fillId="0" borderId="9" xfId="26" applyFont="1" applyBorder="1">
      <alignment horizontal="left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1" fillId="0" borderId="4" xfId="33" applyFont="1">
      <alignment horizontal="left" vertical="top" wrapText="1"/>
    </xf>
    <xf numFmtId="165" fontId="9" fillId="4" borderId="9" xfId="10" applyNumberFormat="1" applyFont="1" applyFill="1" applyBorder="1" applyAlignment="1" applyProtection="1">
      <alignment horizontal="center" vertical="center" shrinkToFit="1"/>
    </xf>
    <xf numFmtId="165" fontId="11" fillId="4" borderId="9" xfId="6" applyNumberFormat="1" applyFont="1" applyFill="1" applyBorder="1" applyAlignment="1" applyProtection="1">
      <alignment horizontal="center" vertical="center" shrinkToFit="1"/>
    </xf>
    <xf numFmtId="165" fontId="11" fillId="4" borderId="9" xfId="29" applyNumberFormat="1" applyFont="1" applyFill="1" applyBorder="1" applyAlignment="1">
      <alignment horizontal="center" vertical="center" shrinkToFit="1"/>
    </xf>
    <xf numFmtId="165" fontId="11" fillId="4" borderId="9" xfId="28" applyNumberFormat="1" applyFont="1" applyFill="1" applyBorder="1" applyAlignment="1">
      <alignment horizontal="center" vertical="center" shrinkToFit="1"/>
    </xf>
    <xf numFmtId="165" fontId="11" fillId="4" borderId="9" xfId="27" applyNumberFormat="1" applyFont="1" applyFill="1" applyBorder="1" applyAlignment="1">
      <alignment horizontal="center" vertical="center" shrinkToFit="1"/>
    </xf>
    <xf numFmtId="168" fontId="9" fillId="4" borderId="9" xfId="23" applyNumberFormat="1" applyFont="1" applyFill="1" applyBorder="1" applyAlignment="1">
      <alignment horizontal="center" vertical="center"/>
    </xf>
    <xf numFmtId="0" fontId="15" fillId="0" borderId="4" xfId="26" applyFont="1">
      <alignment horizontal="left" vertical="top" wrapText="1"/>
    </xf>
    <xf numFmtId="0" fontId="9" fillId="0" borderId="4" xfId="26" applyFont="1">
      <alignment horizontal="left" vertical="top" wrapText="1"/>
    </xf>
    <xf numFmtId="165" fontId="7" fillId="4" borderId="9" xfId="6" applyNumberFormat="1" applyFont="1" applyFill="1" applyBorder="1" applyAlignment="1" applyProtection="1">
      <alignment horizontal="center" vertical="center" shrinkToFit="1"/>
    </xf>
    <xf numFmtId="49" fontId="9" fillId="4" borderId="9" xfId="32" applyFont="1" applyFill="1" applyBorder="1" applyAlignment="1">
      <alignment horizontal="center" vertical="center" shrinkToFit="1"/>
    </xf>
    <xf numFmtId="0" fontId="11" fillId="4" borderId="9" xfId="26" applyFont="1" applyFill="1" applyBorder="1" applyAlignment="1">
      <alignment vertical="top" wrapText="1"/>
    </xf>
    <xf numFmtId="49" fontId="11" fillId="0" borderId="9" xfId="9" applyNumberFormat="1" applyFont="1" applyBorder="1" applyProtection="1">
      <alignment horizontal="center" vertical="top" shrinkToFit="1"/>
    </xf>
    <xf numFmtId="0" fontId="11" fillId="0" borderId="9" xfId="8" applyNumberFormat="1" applyFont="1" applyBorder="1" applyProtection="1">
      <alignment horizontal="left" vertical="top" wrapText="1"/>
    </xf>
    <xf numFmtId="165" fontId="12" fillId="0" borderId="9" xfId="8" applyNumberFormat="1" applyFont="1" applyBorder="1" applyAlignment="1" applyProtection="1">
      <alignment horizontal="center" vertical="center" wrapText="1"/>
    </xf>
    <xf numFmtId="165" fontId="11" fillId="0" borderId="9" xfId="10" applyNumberFormat="1" applyFont="1" applyBorder="1" applyAlignment="1" applyProtection="1">
      <alignment horizontal="center" vertical="center" shrinkToFit="1"/>
    </xf>
    <xf numFmtId="165" fontId="12" fillId="0" borderId="9" xfId="10" applyNumberFormat="1" applyFont="1" applyBorder="1" applyAlignment="1" applyProtection="1">
      <alignment horizontal="center" vertical="center" shrinkToFit="1"/>
    </xf>
    <xf numFmtId="0" fontId="11" fillId="0" borderId="1" xfId="14" applyFont="1" applyAlignment="1">
      <alignment vertical="top" wrapText="1"/>
    </xf>
    <xf numFmtId="0" fontId="16" fillId="0" borderId="1" xfId="0" applyFont="1" applyBorder="1" applyProtection="1">
      <protection locked="0"/>
    </xf>
    <xf numFmtId="0" fontId="12" fillId="4" borderId="9" xfId="4" applyNumberFormat="1" applyFont="1" applyFill="1" applyBorder="1" applyAlignment="1" applyProtection="1">
      <alignment horizontal="center" vertical="top" wrapText="1"/>
    </xf>
    <xf numFmtId="0" fontId="12" fillId="0" borderId="9" xfId="8" applyNumberFormat="1" applyFont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horizontal="right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0"/>
  <sheetViews>
    <sheetView showGridLines="0" tabSelected="1" view="pageBreakPreview" zoomScale="102" zoomScaleSheetLayoutView="102" workbookViewId="0">
      <pane ySplit="5" topLeftCell="A85" activePane="bottomLeft" state="frozen"/>
      <selection pane="bottomLeft" activeCell="E5" sqref="E5"/>
    </sheetView>
  </sheetViews>
  <sheetFormatPr defaultColWidth="9.140625" defaultRowHeight="15"/>
  <cols>
    <col min="1" max="1" width="21.5703125" style="1" customWidth="1"/>
    <col min="2" max="2" width="56.85546875" style="1" customWidth="1"/>
    <col min="3" max="3" width="11.28515625" style="1" customWidth="1"/>
    <col min="4" max="4" width="11.7109375" style="1" bestFit="1" customWidth="1"/>
    <col min="5" max="16384" width="9.140625" style="1"/>
  </cols>
  <sheetData>
    <row r="1" spans="1:4" ht="60.75" customHeight="1">
      <c r="A1" s="2"/>
      <c r="B1" s="59" t="s">
        <v>171</v>
      </c>
      <c r="C1" s="59"/>
    </row>
    <row r="2" spans="1:4" ht="34.5" customHeight="1">
      <c r="A2" s="61" t="s">
        <v>107</v>
      </c>
      <c r="B2" s="61"/>
      <c r="C2" s="61"/>
    </row>
    <row r="3" spans="1:4" ht="15.2" customHeight="1">
      <c r="A3" s="3"/>
      <c r="B3" s="3"/>
      <c r="C3" s="3" t="s">
        <v>31</v>
      </c>
    </row>
    <row r="4" spans="1:4" ht="25.5">
      <c r="A4" s="60" t="s">
        <v>29</v>
      </c>
      <c r="B4" s="60"/>
      <c r="C4" s="37" t="s">
        <v>30</v>
      </c>
    </row>
    <row r="5" spans="1:4">
      <c r="A5" s="60" t="s">
        <v>0</v>
      </c>
      <c r="B5" s="60"/>
      <c r="C5" s="37" t="s">
        <v>1</v>
      </c>
    </row>
    <row r="6" spans="1:4">
      <c r="A6" s="57" t="s">
        <v>19</v>
      </c>
      <c r="B6" s="57"/>
      <c r="C6" s="32">
        <f>C7+C8+C9</f>
        <v>269.3</v>
      </c>
    </row>
    <row r="7" spans="1:4" ht="25.5">
      <c r="A7" s="10" t="s">
        <v>96</v>
      </c>
      <c r="B7" s="9" t="s">
        <v>33</v>
      </c>
      <c r="C7" s="33">
        <v>180.3</v>
      </c>
    </row>
    <row r="8" spans="1:4">
      <c r="A8" s="10" t="s">
        <v>34</v>
      </c>
      <c r="B8" s="9" t="s">
        <v>35</v>
      </c>
      <c r="C8" s="33">
        <v>221.5</v>
      </c>
    </row>
    <row r="9" spans="1:4">
      <c r="A9" s="10" t="s">
        <v>36</v>
      </c>
      <c r="B9" s="9" t="s">
        <v>37</v>
      </c>
      <c r="C9" s="33">
        <v>-132.5</v>
      </c>
    </row>
    <row r="10" spans="1:4" ht="33" customHeight="1">
      <c r="A10" s="57" t="s">
        <v>20</v>
      </c>
      <c r="B10" s="57"/>
      <c r="C10" s="32">
        <f>C11</f>
        <v>0.5</v>
      </c>
    </row>
    <row r="11" spans="1:4" ht="60.6" customHeight="1">
      <c r="A11" s="10" t="s">
        <v>38</v>
      </c>
      <c r="B11" s="12" t="s">
        <v>39</v>
      </c>
      <c r="C11" s="39">
        <v>0.5</v>
      </c>
    </row>
    <row r="12" spans="1:4">
      <c r="A12" s="57" t="s">
        <v>21</v>
      </c>
      <c r="B12" s="57"/>
      <c r="C12" s="32">
        <f>C13+C14+C15+C16</f>
        <v>12355.5</v>
      </c>
      <c r="D12" s="15"/>
    </row>
    <row r="13" spans="1:4" ht="89.25">
      <c r="A13" s="10" t="s">
        <v>40</v>
      </c>
      <c r="B13" s="7" t="s">
        <v>2</v>
      </c>
      <c r="C13" s="33">
        <v>6081.6</v>
      </c>
    </row>
    <row r="14" spans="1:4" ht="102">
      <c r="A14" s="10" t="s">
        <v>41</v>
      </c>
      <c r="B14" s="7" t="s">
        <v>3</v>
      </c>
      <c r="C14" s="33">
        <v>35.799999999999997</v>
      </c>
    </row>
    <row r="15" spans="1:4" ht="89.25">
      <c r="A15" s="10" t="s">
        <v>42</v>
      </c>
      <c r="B15" s="7" t="s">
        <v>4</v>
      </c>
      <c r="C15" s="33">
        <v>7005.7</v>
      </c>
    </row>
    <row r="16" spans="1:4" ht="89.25">
      <c r="A16" s="13" t="s">
        <v>43</v>
      </c>
      <c r="B16" s="7" t="s">
        <v>5</v>
      </c>
      <c r="C16" s="33">
        <v>-767.6</v>
      </c>
    </row>
    <row r="17" spans="1:5">
      <c r="A17" s="57" t="s">
        <v>22</v>
      </c>
      <c r="B17" s="57"/>
      <c r="C17" s="32">
        <f>C18+C19+C20+C21+C22+C23+C24+C25+C26+C27+C28+C29</f>
        <v>175654.89999999997</v>
      </c>
      <c r="D17" s="19"/>
    </row>
    <row r="18" spans="1:5" ht="63.75">
      <c r="A18" s="10" t="s">
        <v>52</v>
      </c>
      <c r="B18" s="9" t="s">
        <v>53</v>
      </c>
      <c r="C18" s="33">
        <v>129718.5</v>
      </c>
      <c r="D18" s="15"/>
    </row>
    <row r="19" spans="1:5" ht="89.25">
      <c r="A19" s="10" t="s">
        <v>44</v>
      </c>
      <c r="B19" s="14" t="s">
        <v>45</v>
      </c>
      <c r="C19" s="33">
        <v>889.7</v>
      </c>
    </row>
    <row r="20" spans="1:5" ht="38.25">
      <c r="A20" s="10" t="s">
        <v>46</v>
      </c>
      <c r="B20" s="9" t="s">
        <v>47</v>
      </c>
      <c r="C20" s="33">
        <v>1813.1</v>
      </c>
    </row>
    <row r="21" spans="1:5" ht="63.75">
      <c r="A21" s="10" t="s">
        <v>48</v>
      </c>
      <c r="B21" s="14" t="s">
        <v>49</v>
      </c>
      <c r="C21" s="33">
        <v>22.3</v>
      </c>
    </row>
    <row r="22" spans="1:5" ht="76.5">
      <c r="A22" s="10" t="s">
        <v>50</v>
      </c>
      <c r="B22" s="29" t="s">
        <v>51</v>
      </c>
      <c r="C22" s="33">
        <v>1332.8</v>
      </c>
    </row>
    <row r="23" spans="1:5" ht="25.5">
      <c r="A23" s="8" t="s">
        <v>54</v>
      </c>
      <c r="B23" s="16" t="s">
        <v>55</v>
      </c>
      <c r="C23" s="41">
        <v>8646.1</v>
      </c>
      <c r="D23" s="17"/>
      <c r="E23" s="17"/>
    </row>
    <row r="24" spans="1:5" ht="51">
      <c r="A24" s="8" t="s">
        <v>56</v>
      </c>
      <c r="B24" s="16" t="s">
        <v>57</v>
      </c>
      <c r="C24" s="42">
        <v>8988.4</v>
      </c>
    </row>
    <row r="25" spans="1:5" ht="25.5">
      <c r="A25" s="8" t="s">
        <v>58</v>
      </c>
      <c r="B25" s="16" t="s">
        <v>59</v>
      </c>
      <c r="C25" s="42">
        <v>3.9</v>
      </c>
    </row>
    <row r="26" spans="1:5">
      <c r="A26" s="8" t="s">
        <v>60</v>
      </c>
      <c r="B26" s="16" t="s">
        <v>61</v>
      </c>
      <c r="C26" s="42">
        <v>20946.7</v>
      </c>
    </row>
    <row r="27" spans="1:5" ht="38.25">
      <c r="A27" s="8" t="s">
        <v>62</v>
      </c>
      <c r="B27" s="16" t="s">
        <v>63</v>
      </c>
      <c r="C27" s="43">
        <v>1146.5</v>
      </c>
    </row>
    <row r="28" spans="1:5" ht="38.25">
      <c r="A28" s="8" t="s">
        <v>64</v>
      </c>
      <c r="B28" s="16" t="s">
        <v>65</v>
      </c>
      <c r="C28" s="43">
        <v>2146.5</v>
      </c>
    </row>
    <row r="29" spans="1:5" ht="63.75">
      <c r="A29" s="8" t="s">
        <v>66</v>
      </c>
      <c r="B29" s="18" t="s">
        <v>6</v>
      </c>
      <c r="C29" s="44">
        <v>0.4</v>
      </c>
    </row>
    <row r="30" spans="1:5">
      <c r="A30" s="57" t="s">
        <v>23</v>
      </c>
      <c r="B30" s="57"/>
      <c r="C30" s="32">
        <f>C31</f>
        <v>1.5</v>
      </c>
    </row>
    <row r="31" spans="1:5" ht="56.45" customHeight="1">
      <c r="A31" s="10" t="s">
        <v>38</v>
      </c>
      <c r="B31" s="11" t="s">
        <v>39</v>
      </c>
      <c r="C31" s="33">
        <v>1.5</v>
      </c>
    </row>
    <row r="32" spans="1:5">
      <c r="A32" s="57" t="s">
        <v>24</v>
      </c>
      <c r="B32" s="57"/>
      <c r="C32" s="32">
        <f>C34+C35+C36+C33</f>
        <v>353.6</v>
      </c>
    </row>
    <row r="33" spans="1:3" ht="38.25">
      <c r="A33" s="24" t="s">
        <v>77</v>
      </c>
      <c r="B33" s="36" t="s">
        <v>114</v>
      </c>
      <c r="C33" s="40">
        <v>0.6</v>
      </c>
    </row>
    <row r="34" spans="1:3" ht="76.5">
      <c r="A34" s="24" t="s">
        <v>67</v>
      </c>
      <c r="B34" s="21" t="s">
        <v>8</v>
      </c>
      <c r="C34" s="41">
        <v>100</v>
      </c>
    </row>
    <row r="35" spans="1:3" ht="51">
      <c r="A35" s="10" t="s">
        <v>38</v>
      </c>
      <c r="B35" s="22" t="s">
        <v>39</v>
      </c>
      <c r="C35" s="41">
        <v>163.19999999999999</v>
      </c>
    </row>
    <row r="36" spans="1:3" ht="76.5">
      <c r="A36" s="20" t="s">
        <v>68</v>
      </c>
      <c r="B36" s="23" t="s">
        <v>7</v>
      </c>
      <c r="C36" s="42">
        <v>89.8</v>
      </c>
    </row>
    <row r="37" spans="1:3">
      <c r="A37" s="57" t="s">
        <v>25</v>
      </c>
      <c r="B37" s="57"/>
      <c r="C37" s="32">
        <f>C38+C39+C41+C40</f>
        <v>25.099999999999998</v>
      </c>
    </row>
    <row r="38" spans="1:3" ht="63.75">
      <c r="A38" s="8" t="s">
        <v>71</v>
      </c>
      <c r="B38" s="11" t="s">
        <v>72</v>
      </c>
      <c r="C38" s="33">
        <v>10.1</v>
      </c>
    </row>
    <row r="39" spans="1:3" ht="76.5">
      <c r="A39" s="25" t="s">
        <v>73</v>
      </c>
      <c r="B39" s="11" t="s">
        <v>74</v>
      </c>
      <c r="C39" s="33">
        <v>2.5</v>
      </c>
    </row>
    <row r="40" spans="1:3" ht="63.75">
      <c r="A40" s="25" t="s">
        <v>75</v>
      </c>
      <c r="B40" s="38" t="s">
        <v>78</v>
      </c>
      <c r="C40" s="33">
        <v>0.4</v>
      </c>
    </row>
    <row r="41" spans="1:3" ht="76.5">
      <c r="A41" s="8" t="s">
        <v>67</v>
      </c>
      <c r="B41" s="11" t="s">
        <v>76</v>
      </c>
      <c r="C41" s="33">
        <v>12.1</v>
      </c>
    </row>
    <row r="42" spans="1:3">
      <c r="A42" s="57" t="s">
        <v>26</v>
      </c>
      <c r="B42" s="57"/>
      <c r="C42" s="47">
        <f>C43+C44+C45+C46+C47+C48+C49+C50+C51+C52+C53</f>
        <v>707.40000000000009</v>
      </c>
    </row>
    <row r="43" spans="1:3" ht="63.75">
      <c r="A43" s="25" t="s">
        <v>71</v>
      </c>
      <c r="B43" s="11" t="s">
        <v>72</v>
      </c>
      <c r="C43" s="44">
        <v>91.7</v>
      </c>
    </row>
    <row r="44" spans="1:3" ht="76.5">
      <c r="A44" s="25" t="s">
        <v>73</v>
      </c>
      <c r="B44" s="11" t="s">
        <v>74</v>
      </c>
      <c r="C44" s="44">
        <v>166.3</v>
      </c>
    </row>
    <row r="45" spans="1:3" ht="63.75">
      <c r="A45" s="25" t="s">
        <v>75</v>
      </c>
      <c r="B45" s="26" t="s">
        <v>78</v>
      </c>
      <c r="C45" s="44">
        <v>14.6</v>
      </c>
    </row>
    <row r="46" spans="1:3" ht="76.5">
      <c r="A46" s="25" t="s">
        <v>79</v>
      </c>
      <c r="B46" s="11" t="s">
        <v>80</v>
      </c>
      <c r="C46" s="44">
        <v>9.5</v>
      </c>
    </row>
    <row r="47" spans="1:3" ht="63.75">
      <c r="A47" s="27" t="s">
        <v>97</v>
      </c>
      <c r="B47" s="31" t="s">
        <v>98</v>
      </c>
      <c r="C47" s="44">
        <v>10</v>
      </c>
    </row>
    <row r="48" spans="1:3" ht="89.25">
      <c r="A48" s="25" t="s">
        <v>81</v>
      </c>
      <c r="B48" s="26" t="s">
        <v>82</v>
      </c>
      <c r="C48" s="44">
        <v>26.8</v>
      </c>
    </row>
    <row r="49" spans="1:4" ht="89.25">
      <c r="A49" s="25" t="s">
        <v>83</v>
      </c>
      <c r="B49" s="11" t="s">
        <v>84</v>
      </c>
      <c r="C49" s="44">
        <v>14</v>
      </c>
    </row>
    <row r="50" spans="1:4" ht="63.75">
      <c r="A50" s="25" t="s">
        <v>69</v>
      </c>
      <c r="B50" s="11" t="s">
        <v>70</v>
      </c>
      <c r="C50" s="44">
        <v>2.9</v>
      </c>
    </row>
    <row r="51" spans="1:4" ht="63.75">
      <c r="A51" s="25" t="s">
        <v>77</v>
      </c>
      <c r="B51" s="11" t="s">
        <v>85</v>
      </c>
      <c r="C51" s="44">
        <v>169.3</v>
      </c>
    </row>
    <row r="52" spans="1:4" ht="70.150000000000006" customHeight="1">
      <c r="A52" s="25" t="s">
        <v>67</v>
      </c>
      <c r="B52" s="11" t="s">
        <v>76</v>
      </c>
      <c r="C52" s="44">
        <v>187.3</v>
      </c>
    </row>
    <row r="53" spans="1:4" ht="118.15" customHeight="1">
      <c r="A53" s="25" t="s">
        <v>100</v>
      </c>
      <c r="B53" s="49" t="s">
        <v>99</v>
      </c>
      <c r="C53" s="44">
        <v>15</v>
      </c>
    </row>
    <row r="54" spans="1:4" ht="30.75" customHeight="1">
      <c r="A54" s="58" t="s">
        <v>117</v>
      </c>
      <c r="B54" s="58"/>
      <c r="C54" s="52">
        <f>C55</f>
        <v>222.8</v>
      </c>
    </row>
    <row r="55" spans="1:4" ht="51">
      <c r="A55" s="50" t="s">
        <v>118</v>
      </c>
      <c r="B55" s="51" t="s">
        <v>119</v>
      </c>
      <c r="C55" s="53">
        <v>222.8</v>
      </c>
    </row>
    <row r="56" spans="1:4" ht="18.75" customHeight="1">
      <c r="A56" s="57" t="s">
        <v>27</v>
      </c>
      <c r="B56" s="57"/>
      <c r="C56" s="32">
        <f>SUM(C57:C81)</f>
        <v>43679.813900000001</v>
      </c>
    </row>
    <row r="57" spans="1:4" ht="76.5">
      <c r="A57" s="8" t="s">
        <v>86</v>
      </c>
      <c r="B57" s="14" t="s">
        <v>9</v>
      </c>
      <c r="C57" s="33">
        <v>9339.2999999999993</v>
      </c>
      <c r="D57" s="15"/>
    </row>
    <row r="58" spans="1:4" ht="63.75">
      <c r="A58" s="8" t="s">
        <v>87</v>
      </c>
      <c r="B58" s="9" t="s">
        <v>10</v>
      </c>
      <c r="C58" s="33">
        <v>22.4</v>
      </c>
    </row>
    <row r="59" spans="1:4" ht="51">
      <c r="A59" s="8" t="s">
        <v>88</v>
      </c>
      <c r="B59" s="9" t="s">
        <v>11</v>
      </c>
      <c r="C59" s="33">
        <v>119.1</v>
      </c>
    </row>
    <row r="60" spans="1:4" ht="25.5">
      <c r="A60" s="8" t="s">
        <v>89</v>
      </c>
      <c r="B60" s="9" t="s">
        <v>12</v>
      </c>
      <c r="C60" s="33">
        <v>4962.3999999999996</v>
      </c>
    </row>
    <row r="61" spans="1:4" ht="63.75">
      <c r="A61" s="8" t="s">
        <v>90</v>
      </c>
      <c r="B61" s="9" t="s">
        <v>13</v>
      </c>
      <c r="C61" s="33">
        <v>91.9</v>
      </c>
    </row>
    <row r="62" spans="1:4" ht="25.5">
      <c r="A62" s="8" t="s">
        <v>113</v>
      </c>
      <c r="B62" s="38" t="s">
        <v>112</v>
      </c>
      <c r="C62" s="33">
        <v>382.5</v>
      </c>
    </row>
    <row r="63" spans="1:4" ht="51">
      <c r="A63" s="8" t="s">
        <v>91</v>
      </c>
      <c r="B63" s="9" t="s">
        <v>14</v>
      </c>
      <c r="C63" s="33">
        <v>1299.8</v>
      </c>
    </row>
    <row r="64" spans="1:4" ht="76.5">
      <c r="A64" s="8" t="s">
        <v>92</v>
      </c>
      <c r="B64" s="14" t="s">
        <v>15</v>
      </c>
      <c r="C64" s="33">
        <v>421.2</v>
      </c>
    </row>
    <row r="65" spans="1:3" ht="51">
      <c r="A65" s="8" t="s">
        <v>93</v>
      </c>
      <c r="B65" s="26" t="s">
        <v>16</v>
      </c>
      <c r="C65" s="33">
        <v>285</v>
      </c>
    </row>
    <row r="66" spans="1:3" ht="63.75">
      <c r="A66" s="28" t="s">
        <v>101</v>
      </c>
      <c r="B66" s="36" t="s">
        <v>104</v>
      </c>
      <c r="C66" s="33">
        <v>20</v>
      </c>
    </row>
    <row r="67" spans="1:3" ht="51">
      <c r="A67" s="48" t="s">
        <v>116</v>
      </c>
      <c r="B67" s="45" t="s">
        <v>115</v>
      </c>
      <c r="C67" s="39">
        <v>10</v>
      </c>
    </row>
    <row r="68" spans="1:3" ht="63.75">
      <c r="A68" s="28" t="s">
        <v>103</v>
      </c>
      <c r="B68" s="36" t="s">
        <v>105</v>
      </c>
      <c r="C68" s="33">
        <v>416.2</v>
      </c>
    </row>
    <row r="69" spans="1:3" ht="38.25">
      <c r="A69" s="28" t="s">
        <v>110</v>
      </c>
      <c r="B69" s="46" t="s">
        <v>111</v>
      </c>
      <c r="C69" s="39">
        <v>1.6</v>
      </c>
    </row>
    <row r="70" spans="1:3" ht="51">
      <c r="A70" s="28" t="s">
        <v>102</v>
      </c>
      <c r="B70" s="36" t="s">
        <v>106</v>
      </c>
      <c r="C70" s="33">
        <v>3.1</v>
      </c>
    </row>
    <row r="71" spans="1:3" ht="51">
      <c r="A71" s="28" t="s">
        <v>95</v>
      </c>
      <c r="B71" s="35" t="s">
        <v>18</v>
      </c>
      <c r="C71" s="33">
        <v>78.5</v>
      </c>
    </row>
    <row r="72" spans="1:3" ht="25.5">
      <c r="A72" s="8" t="s">
        <v>94</v>
      </c>
      <c r="B72" s="9" t="s">
        <v>17</v>
      </c>
      <c r="C72" s="33">
        <v>140.9</v>
      </c>
    </row>
    <row r="73" spans="1:3">
      <c r="A73" s="8" t="s">
        <v>108</v>
      </c>
      <c r="B73" s="36" t="s">
        <v>109</v>
      </c>
      <c r="C73" s="33">
        <v>4.7</v>
      </c>
    </row>
    <row r="74" spans="1:3" ht="25.5">
      <c r="A74" s="50" t="s">
        <v>120</v>
      </c>
      <c r="B74" s="51" t="s">
        <v>121</v>
      </c>
      <c r="C74" s="53">
        <v>787.75189999999998</v>
      </c>
    </row>
    <row r="75" spans="1:3">
      <c r="A75" s="50" t="s">
        <v>122</v>
      </c>
      <c r="B75" s="51" t="s">
        <v>123</v>
      </c>
      <c r="C75" s="53">
        <v>11715.6512</v>
      </c>
    </row>
    <row r="76" spans="1:3" ht="25.5">
      <c r="A76" s="50" t="s">
        <v>124</v>
      </c>
      <c r="B76" s="51" t="s">
        <v>125</v>
      </c>
      <c r="C76" s="53">
        <v>14956.793100000001</v>
      </c>
    </row>
    <row r="77" spans="1:3" ht="51">
      <c r="A77" s="50" t="s">
        <v>126</v>
      </c>
      <c r="B77" s="51" t="s">
        <v>127</v>
      </c>
      <c r="C77" s="53">
        <v>414.19</v>
      </c>
    </row>
    <row r="78" spans="1:3" ht="51">
      <c r="A78" s="50" t="s">
        <v>128</v>
      </c>
      <c r="B78" s="51" t="s">
        <v>129</v>
      </c>
      <c r="C78" s="53">
        <v>520.48299999999995</v>
      </c>
    </row>
    <row r="79" spans="1:3" ht="51">
      <c r="A79" s="50" t="s">
        <v>130</v>
      </c>
      <c r="B79" s="51" t="s">
        <v>131</v>
      </c>
      <c r="C79" s="53">
        <v>-857.03399999999999</v>
      </c>
    </row>
    <row r="80" spans="1:3" ht="63.75">
      <c r="A80" s="50" t="s">
        <v>132</v>
      </c>
      <c r="B80" s="51" t="s">
        <v>133</v>
      </c>
      <c r="C80" s="53">
        <v>-857.03399999999999</v>
      </c>
    </row>
    <row r="81" spans="1:3" ht="38.25">
      <c r="A81" s="50" t="s">
        <v>134</v>
      </c>
      <c r="B81" s="51" t="s">
        <v>135</v>
      </c>
      <c r="C81" s="53">
        <v>-599.58730000000003</v>
      </c>
    </row>
    <row r="82" spans="1:3" ht="29.25" customHeight="1">
      <c r="A82" s="58" t="s">
        <v>136</v>
      </c>
      <c r="B82" s="58"/>
      <c r="C82" s="54">
        <f>C83+C84+C85+C86+C87+C88+C89</f>
        <v>31601.305199999995</v>
      </c>
    </row>
    <row r="83" spans="1:3" ht="38.25">
      <c r="A83" s="50" t="s">
        <v>137</v>
      </c>
      <c r="B83" s="51" t="s">
        <v>138</v>
      </c>
      <c r="C83" s="53">
        <v>142.215</v>
      </c>
    </row>
    <row r="84" spans="1:3" ht="51">
      <c r="A84" s="50" t="s">
        <v>139</v>
      </c>
      <c r="B84" s="51" t="s">
        <v>140</v>
      </c>
      <c r="C84" s="53">
        <v>932.04669999999999</v>
      </c>
    </row>
    <row r="85" spans="1:3" ht="25.5">
      <c r="A85" s="50" t="s">
        <v>141</v>
      </c>
      <c r="B85" s="51" t="s">
        <v>142</v>
      </c>
      <c r="C85" s="53">
        <v>11547.0072</v>
      </c>
    </row>
    <row r="86" spans="1:3" ht="25.5">
      <c r="A86" s="50" t="s">
        <v>143</v>
      </c>
      <c r="B86" s="51" t="s">
        <v>144</v>
      </c>
      <c r="C86" s="53">
        <v>408.18630000000002</v>
      </c>
    </row>
    <row r="87" spans="1:3">
      <c r="A87" s="50" t="s">
        <v>122</v>
      </c>
      <c r="B87" s="51" t="s">
        <v>123</v>
      </c>
      <c r="C87" s="53">
        <v>18242</v>
      </c>
    </row>
    <row r="88" spans="1:3" ht="25.5">
      <c r="A88" s="50" t="s">
        <v>145</v>
      </c>
      <c r="B88" s="51" t="s">
        <v>146</v>
      </c>
      <c r="C88" s="53">
        <v>300</v>
      </c>
    </row>
    <row r="89" spans="1:3" ht="25.5">
      <c r="A89" s="50" t="s">
        <v>147</v>
      </c>
      <c r="B89" s="51" t="s">
        <v>148</v>
      </c>
      <c r="C89" s="53">
        <v>29.85</v>
      </c>
    </row>
    <row r="90" spans="1:3" ht="25.5" customHeight="1">
      <c r="A90" s="57" t="s">
        <v>28</v>
      </c>
      <c r="B90" s="57"/>
      <c r="C90" s="32">
        <f>C91+C92+C93+C94+C95+C96+C97+C98+C99</f>
        <v>472713.3</v>
      </c>
    </row>
    <row r="91" spans="1:3" ht="51">
      <c r="A91" s="6" t="s">
        <v>95</v>
      </c>
      <c r="B91" s="7" t="s">
        <v>18</v>
      </c>
      <c r="C91" s="33">
        <v>69</v>
      </c>
    </row>
    <row r="92" spans="1:3" ht="51">
      <c r="A92" s="50" t="s">
        <v>149</v>
      </c>
      <c r="B92" s="51" t="s">
        <v>150</v>
      </c>
      <c r="C92" s="53">
        <v>8381.6</v>
      </c>
    </row>
    <row r="93" spans="1:3" ht="51">
      <c r="A93" s="50" t="s">
        <v>151</v>
      </c>
      <c r="B93" s="51" t="s">
        <v>152</v>
      </c>
      <c r="C93" s="53">
        <v>535.6</v>
      </c>
    </row>
    <row r="94" spans="1:3" ht="25.5">
      <c r="A94" s="50" t="s">
        <v>153</v>
      </c>
      <c r="B94" s="51" t="s">
        <v>154</v>
      </c>
      <c r="C94" s="53">
        <v>15000</v>
      </c>
    </row>
    <row r="95" spans="1:3">
      <c r="A95" s="50" t="s">
        <v>122</v>
      </c>
      <c r="B95" s="51" t="s">
        <v>123</v>
      </c>
      <c r="C95" s="53">
        <v>17524.7</v>
      </c>
    </row>
    <row r="96" spans="1:3" ht="63.75">
      <c r="A96" s="50" t="s">
        <v>155</v>
      </c>
      <c r="B96" s="51" t="s">
        <v>156</v>
      </c>
      <c r="C96" s="53">
        <v>4850</v>
      </c>
    </row>
    <row r="97" spans="1:3">
      <c r="A97" s="50" t="s">
        <v>157</v>
      </c>
      <c r="B97" s="51" t="s">
        <v>158</v>
      </c>
      <c r="C97" s="53">
        <v>410207.1</v>
      </c>
    </row>
    <row r="98" spans="1:3" ht="51">
      <c r="A98" s="50" t="s">
        <v>159</v>
      </c>
      <c r="B98" s="51" t="s">
        <v>160</v>
      </c>
      <c r="C98" s="53">
        <v>14464.3</v>
      </c>
    </row>
    <row r="99" spans="1:3" ht="25.5">
      <c r="A99" s="50" t="s">
        <v>145</v>
      </c>
      <c r="B99" s="51" t="s">
        <v>146</v>
      </c>
      <c r="C99" s="53">
        <v>1681</v>
      </c>
    </row>
    <row r="100" spans="1:3" ht="27.75" customHeight="1">
      <c r="A100" s="58" t="s">
        <v>161</v>
      </c>
      <c r="B100" s="58"/>
      <c r="C100" s="54">
        <f>C101+C102+C103+C104+C105+C106+C107+C108</f>
        <v>96605.689599999998</v>
      </c>
    </row>
    <row r="101" spans="1:3" ht="38.25">
      <c r="A101" s="50" t="s">
        <v>162</v>
      </c>
      <c r="B101" s="51" t="s">
        <v>163</v>
      </c>
      <c r="C101" s="53">
        <v>14182.05</v>
      </c>
    </row>
    <row r="102" spans="1:3" ht="25.5">
      <c r="A102" s="50" t="s">
        <v>164</v>
      </c>
      <c r="B102" s="51" t="s">
        <v>165</v>
      </c>
      <c r="C102" s="53">
        <v>21395</v>
      </c>
    </row>
    <row r="103" spans="1:3">
      <c r="A103" s="50" t="s">
        <v>166</v>
      </c>
      <c r="B103" s="51" t="s">
        <v>167</v>
      </c>
      <c r="C103" s="53">
        <v>3762.68</v>
      </c>
    </row>
    <row r="104" spans="1:3">
      <c r="A104" s="50" t="s">
        <v>122</v>
      </c>
      <c r="B104" s="51" t="s">
        <v>123</v>
      </c>
      <c r="C104" s="53">
        <v>49105.958299999998</v>
      </c>
    </row>
    <row r="105" spans="1:3" ht="25.5">
      <c r="A105" s="50" t="s">
        <v>124</v>
      </c>
      <c r="B105" s="51" t="s">
        <v>125</v>
      </c>
      <c r="C105" s="53">
        <v>6940.2790000000005</v>
      </c>
    </row>
    <row r="106" spans="1:3" ht="51">
      <c r="A106" s="50" t="s">
        <v>118</v>
      </c>
      <c r="B106" s="51" t="s">
        <v>119</v>
      </c>
      <c r="C106" s="53">
        <v>94.201899999999995</v>
      </c>
    </row>
    <row r="107" spans="1:3" ht="51">
      <c r="A107" s="50" t="s">
        <v>168</v>
      </c>
      <c r="B107" s="51" t="s">
        <v>169</v>
      </c>
      <c r="C107" s="53">
        <v>1141.6034</v>
      </c>
    </row>
    <row r="108" spans="1:3" ht="38.25">
      <c r="A108" s="50" t="s">
        <v>134</v>
      </c>
      <c r="B108" s="51" t="s">
        <v>135</v>
      </c>
      <c r="C108" s="53">
        <v>-16.082999999999998</v>
      </c>
    </row>
    <row r="109" spans="1:3">
      <c r="A109" s="30" t="s">
        <v>32</v>
      </c>
      <c r="B109" s="30"/>
      <c r="C109" s="34">
        <f>C90+C56+C42+C37+C32+C30+C17+C12+C10+C6+C100+C82+C54</f>
        <v>834190.70870000008</v>
      </c>
    </row>
    <row r="110" spans="1:3" ht="8.25" customHeight="1">
      <c r="A110" s="5"/>
      <c r="B110" s="5"/>
      <c r="C110" s="5"/>
    </row>
    <row r="111" spans="1:3" ht="16.5" customHeight="1">
      <c r="A111" s="56" t="s">
        <v>170</v>
      </c>
      <c r="B111" s="5"/>
      <c r="C111" s="5"/>
    </row>
    <row r="112" spans="1:3">
      <c r="B112" s="55"/>
      <c r="C112" s="55"/>
    </row>
    <row r="113" spans="1:3">
      <c r="A113" s="4"/>
      <c r="B113" s="4"/>
      <c r="C113" s="4"/>
    </row>
    <row r="117" spans="1:3">
      <c r="C117" s="15"/>
    </row>
    <row r="120" spans="1:3">
      <c r="C120" s="15"/>
    </row>
  </sheetData>
  <autoFilter ref="A1:C109">
    <filterColumn colId="1" showButton="0"/>
  </autoFilter>
  <mergeCells count="17">
    <mergeCell ref="A42:B42"/>
    <mergeCell ref="A56:B56"/>
    <mergeCell ref="A54:B54"/>
    <mergeCell ref="A82:B82"/>
    <mergeCell ref="A100:B100"/>
    <mergeCell ref="B1:C1"/>
    <mergeCell ref="A90:B90"/>
    <mergeCell ref="A4:B4"/>
    <mergeCell ref="A5:B5"/>
    <mergeCell ref="A2:C2"/>
    <mergeCell ref="A6:B6"/>
    <mergeCell ref="A10:B10"/>
    <mergeCell ref="A12:B12"/>
    <mergeCell ref="A17:B17"/>
    <mergeCell ref="A30:B30"/>
    <mergeCell ref="A32:B32"/>
    <mergeCell ref="A37:B37"/>
  </mergeCells>
  <pageMargins left="0.9055118110236221" right="0.59055118110236227" top="0.59055118110236227" bottom="0.59055118110236227" header="0.31496062992125984" footer="0.31496062992125984"/>
  <pageSetup paperSize="9" scale="9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2022-07-28T07:48:16Z</cp:lastPrinted>
  <dcterms:created xsi:type="dcterms:W3CDTF">2021-07-07T12:29:10Z</dcterms:created>
  <dcterms:modified xsi:type="dcterms:W3CDTF">2022-07-28T07:48:19Z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