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Документ" sheetId="2" r:id="rId1"/>
  </sheets>
  <definedNames>
    <definedName name="_xlnm._FilterDatabase" localSheetId="0" hidden="1">Документ!$A$1:$C$94</definedName>
    <definedName name="_xlnm.Print_Titles" localSheetId="0">Документ!$5:$5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2"/>
  <c r="C85"/>
  <c r="C76"/>
  <c r="C56"/>
  <c r="C42" l="1"/>
  <c r="C38"/>
  <c r="C34"/>
  <c r="C19"/>
  <c r="C6"/>
  <c r="C94" l="1"/>
  <c r="C32"/>
  <c r="C14"/>
  <c r="C12"/>
</calcChain>
</file>

<file path=xl/sharedStrings.xml><?xml version="1.0" encoding="utf-8"?>
<sst xmlns="http://schemas.openxmlformats.org/spreadsheetml/2006/main" count="171" uniqueCount="144">
  <si>
    <t>1</t>
  </si>
  <si>
    <t>2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</si>
  <si>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</si>
  <si>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</si>
  <si>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</si>
  <si>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</si>
  <si>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</si>
  <si>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</si>
  <si>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</si>
  <si>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</si>
  <si>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</si>
  <si>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</si>
  <si>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</si>
  <si>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</si>
  <si>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</si>
  <si>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</si>
  <si>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</si>
  <si>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Невыясненные поступления, зачисляемые в бюджеты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</si>
  <si>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</si>
  <si>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048 Федеральная служба по надзору в сфере природопользования</t>
  </si>
  <si>
    <t>076 Федеральное агентство по рыболовству</t>
  </si>
  <si>
    <t>081 Управление Федеральной службы по ветеринарному и фитосанитарному надзору по Республике Коми</t>
  </si>
  <si>
    <t>100 ФЕДЕРАЛЬНОЕ КАЗНАЧЕЙСТВО</t>
  </si>
  <si>
    <t>182 Федеральная налоговая служба</t>
  </si>
  <si>
    <t>188 Министерство внутренних дел Российской Федерации</t>
  </si>
  <si>
    <t>852 Министерство природных ресурсов и охраны окружающей среды Республики Коми</t>
  </si>
  <si>
    <t>875 Министерство образования, науки и молодежной политики Республики Коми</t>
  </si>
  <si>
    <t>890 Министерство юстиции Республики Коми</t>
  </si>
  <si>
    <t>923 Администрация муниципального района "Сыктывдинский" Республики Коми</t>
  </si>
  <si>
    <t>975 Управление образования администрации муниципального района "Сыктывдинский" Республики Коми</t>
  </si>
  <si>
    <t>Наименование главного администратора доходов бюджетов муниципального района, кода классификации доходов бюджета</t>
  </si>
  <si>
    <t>Кассовое исполнение</t>
  </si>
  <si>
    <t>Тыс.руб.</t>
  </si>
  <si>
    <t>ВСЕГО ДОХОДОВ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</si>
  <si>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</si>
  <si>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</si>
  <si>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</si>
  <si>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1 12 01 041 01 0000 120</t>
  </si>
  <si>
    <t xml:space="preserve">Плата за размещение отходов производства 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</si>
  <si>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</si>
  <si>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</si>
  <si>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1 03 02 231 01 0000 110</t>
  </si>
  <si>
    <t>1 03 02 241 01 0000 110</t>
  </si>
  <si>
    <t>1 03 02 251 01 0000 110</t>
  </si>
  <si>
    <t>1 03 02 261 01 0000 110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</si>
  <si>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</si>
  <si>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</si>
  <si>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</si>
  <si>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</si>
  <si>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</si>
  <si>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 xml:space="preserve">Налог на доходы физических лиц в виде фиксированных авансовых платежей с доходов, полученных физическими лицами являющимися иностранными гражданами, осуществлеющими трудовую деятельность на основании татента в соответствии со статьей 227 1 Налогового кодекса Российской Федерации </t>
  </si>
  <si>
    <t>1 01 02 080 01 0000 110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</si>
  <si>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</si>
  <si>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</si>
  <si>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</si>
  <si>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</si>
  <si>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</si>
  <si>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</si>
  <si>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</si>
  <si>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1 05 02 010 02 0000 110</t>
  </si>
  <si>
    <t>Единый налог на вмененный доход для отдельных видов деятельности</t>
  </si>
  <si>
    <t>1 05 03 010 01 0000 110</t>
  </si>
  <si>
    <t>Единый сельскохозяйственный налог</t>
  </si>
  <si>
    <t>1 05 04 020 02 0000 110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</si>
  <si>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</si>
  <si>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</si>
  <si>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</si>
  <si>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1 16 10 129 01 0000 140</t>
  </si>
  <si>
    <t>1 16 01 203 01 0000 140</t>
  </si>
  <si>
    <t>1 16 11 05001 0000 140</t>
  </si>
  <si>
    <t>1 16 01 173 01 0000 140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</si>
  <si>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</si>
  <si>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</si>
  <si>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</si>
  <si>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</si>
  <si>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</si>
  <si>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</si>
  <si>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</si>
  <si>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</si>
  <si>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</si>
  <si>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</si>
  <si>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</si>
  <si>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</si>
  <si>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</si>
  <si>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</si>
  <si>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</si>
  <si>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</si>
  <si>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1 11 05 013 05 0000 120</t>
  </si>
  <si>
    <t>1 11 05 025 05 0000 120</t>
  </si>
  <si>
    <t>1 11 05 035 05 0000 120</t>
  </si>
  <si>
    <t>1 11 05 075 05 0000 120</t>
  </si>
  <si>
    <t>1 11 09 045 05 0000 120</t>
  </si>
  <si>
    <t>1 14 06 013 05 0000 430</t>
  </si>
  <si>
    <t>1 14 06 313 05 0000 430</t>
  </si>
  <si>
    <t>1 14 06 325 05 0000 430</t>
  </si>
  <si>
    <t>1 17 01 050 05 0000 180</t>
  </si>
  <si>
    <t>1 16 10 100 05 0000 140</t>
  </si>
  <si>
    <t>1 12 01 010 01 0000 120</t>
  </si>
  <si>
    <t>1 16 01 133 01 0000 140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</si>
  <si>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</si>
  <si>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</si>
  <si>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1 16 01 333 01 0000 140</t>
  </si>
  <si>
    <t xml:space="preserve">Доходы бюджета муниципального района "Сыктывдинский"  Республики Коми                  за 1 квартал 2022 года по кодам классификации доходов бюджета </t>
  </si>
  <si>
    <t>1 16 01 074 01 0000 140</t>
  </si>
  <si>
    <t>1 16 10 032 05 0000 140</t>
  </si>
  <si>
    <t>1 16 07 090 05 0000 140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</si>
  <si>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</si>
  <si>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</si>
  <si>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</si>
  <si>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905 Контрольно-счетная палата муниципального района "Сыктывдиснкй" Республики Коми</t>
  </si>
  <si>
    <t>2 02 40 014 05 0000 150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</si>
  <si>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</si>
  <si>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2 02 25 497 05 0000 150</t>
  </si>
  <si>
    <t>Субсидии бюджетам муниципальных районов на реализацию мероприятий по обеспечению жильем молодых семей</t>
  </si>
  <si>
    <t>2 02 29 999 05 0000 150</t>
  </si>
  <si>
    <t>Прочие субсидии бюджетам муниципальных районов</t>
  </si>
  <si>
    <t>2 02 30 024 05 0000 150</t>
  </si>
  <si>
    <t>Субвенции бюджетам муниципальных районов на выполнение передаваемых полномочий субъектов Российской Федерации</t>
  </si>
  <si>
    <t>2 19 35 135 05 0000 150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</si>
  <si>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из бюджетов муниципальных районов</t>
  </si>
  <si>
    <t>2 19 35 176 05 0000 150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</si>
  <si>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Федерации", из бюджетов муниципальных районов</t>
  </si>
  <si>
    <t>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</si>
  <si>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</si>
  <si>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2 02 25 519 05 0000 150</t>
  </si>
  <si>
    <t>Субсидии бюджетам муниципальных районов на поддержку отрасли культуры</t>
  </si>
  <si>
    <t>956 Управление кульуры муниципального района "Сыктывдинский" Республики Коми</t>
  </si>
  <si>
    <t>2 02 25 304 05 0000 150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</si>
  <si>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</si>
  <si>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2 02 39 999 05 0000 150</t>
  </si>
  <si>
    <t>Прочие субвенции бюджетам муниципальных районов</t>
  </si>
  <si>
    <t>2 02 45 303 05 0000 150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</si>
  <si>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</si>
  <si>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992 Управление финансов муниципального района "Сыктывдинский" Республики Коми</t>
  </si>
  <si>
    <t>2 02 15 001 05 0000 150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</si>
  <si>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</si>
  <si>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2 02 15 002 05 0000 150</t>
  </si>
  <si>
    <t>Дотации бюджетам муниципальных районов на поддержку мер по обеспечению сбалансированности бюджетов</t>
  </si>
  <si>
    <t>2 02 19 999 05 0000 150</t>
  </si>
  <si>
    <t>Прочие дотации бюджетам муниципальных районов</t>
  </si>
  <si>
    <t>2 18 60 010 05 0000 150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</si>
  <si>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</si>
  <si>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                     Приложение 1                                                                                                                     к постановлению администрации                                                                         муниципального района "Сыктывдинский"  Республики Коми                                                                                                                                      от 22 апреля 2022 года № 4/415  </t>
  </si>
  <si>
    <t>Примечание: данные по итоговым строкам могут отличаться от суммы слагаемых из-за округлений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</si>
</sst>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.0"/>
    <numFmt numFmtId="166" formatCode="?"/>
    <numFmt numFmtId="167" formatCode="_-* #,##0.00_р_._-;\-* #,##0.00_р_._-;_-* &quot;-&quot;??_р_._-;_-@_-"/>
    <numFmt numFmtId="168" formatCode="_-* #,##0.0_р_._-;\-* #,##0.0_р_._-;_-* &quot;-&quot;??_р_._-;_-@_-"/>
    <numFmt numFmtId="169" formatCode="_-* #,##0.0\ _₽_-;\-* #,##0.0\ _₽_-;_-* &quot;-&quot;?\ _₽_-;_-@_-"/>
  </numFmts>
  <fonts count="15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8.5"/>
      <name val="MS Sans Serif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2" borderId="3">
      <alignment horizontal="center" vertical="top" shrinkToFit="1"/>
    </xf>
    <xf numFmtId="0" fontId="2" fillId="2" borderId="4">
      <alignment horizontal="left" vertical="top" wrapText="1"/>
    </xf>
    <xf numFmtId="49" fontId="2" fillId="2" borderId="4">
      <alignment horizontal="center" vertical="top" shrinkToFit="1"/>
    </xf>
    <xf numFmtId="165" fontId="2" fillId="2" borderId="5">
      <alignment horizontal="right" vertical="top" shrinkToFit="1"/>
    </xf>
    <xf numFmtId="49" fontId="3" fillId="0" borderId="3">
      <alignment horizontal="center" vertical="top" shrinkToFit="1"/>
    </xf>
    <xf numFmtId="0" fontId="1" fillId="0" borderId="4">
      <alignment horizontal="left" vertical="top" wrapText="1"/>
    </xf>
    <xf numFmtId="49" fontId="1" fillId="0" borderId="4">
      <alignment horizontal="center" vertical="top" shrinkToFit="1"/>
    </xf>
    <xf numFmtId="165" fontId="4" fillId="0" borderId="5">
      <alignment horizontal="right" vertical="top" shrinkToFit="1"/>
    </xf>
    <xf numFmtId="0" fontId="5" fillId="3" borderId="6"/>
    <xf numFmtId="165" fontId="5" fillId="3" borderId="7">
      <alignment horizontal="right" shrinkToFit="1"/>
    </xf>
    <xf numFmtId="0" fontId="1" fillId="0" borderId="8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5" fillId="3" borderId="7">
      <alignment horizontal="right" shrinkToFit="1"/>
    </xf>
    <xf numFmtId="4" fontId="2" fillId="2" borderId="5">
      <alignment horizontal="right" vertical="top" shrinkToFit="1"/>
    </xf>
    <xf numFmtId="4" fontId="4" fillId="0" borderId="5">
      <alignment horizontal="right" vertical="top" shrinkToFit="1"/>
    </xf>
    <xf numFmtId="164" fontId="6" fillId="0" borderId="0" applyFont="0" applyFill="0" applyBorder="0" applyAlignment="0" applyProtection="0"/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4" fontId="1" fillId="0" borderId="5">
      <alignment horizontal="right" vertical="top" shrinkToFit="1"/>
    </xf>
    <xf numFmtId="4" fontId="1" fillId="0" borderId="5">
      <alignment horizontal="right" vertical="top" shrinkToFit="1"/>
    </xf>
    <xf numFmtId="4" fontId="13" fillId="0" borderId="5">
      <alignment horizontal="right" vertical="top" shrinkToFit="1"/>
    </xf>
    <xf numFmtId="49" fontId="3" fillId="0" borderId="3">
      <alignment horizontal="center" vertical="top" shrinkToFit="1"/>
    </xf>
    <xf numFmtId="49" fontId="13" fillId="0" borderId="4">
      <alignment horizontal="center" vertical="top" shrinkToFit="1"/>
    </xf>
    <xf numFmtId="49" fontId="13" fillId="0" borderId="4">
      <alignment horizontal="center" vertical="top" shrinkToFit="1"/>
    </xf>
    <xf numFmtId="0" fontId="13" fillId="0" borderId="4">
      <alignment horizontal="left" vertical="top" wrapText="1"/>
    </xf>
    <xf numFmtId="0" fontId="14" fillId="0" borderId="1"/>
    <xf numFmtId="167" fontId="14" fillId="0" borderId="1" applyFont="0" applyFill="0" applyBorder="0" applyAlignment="0" applyProtection="0"/>
  </cellStyleXfs>
  <cellXfs count="58">
    <xf numFmtId="0" fontId="0" fillId="0" borderId="0" xfId="0"/>
    <xf numFmtId="0" fontId="0" fillId="0" borderId="0" xfId="0" applyProtection="1">
      <protection locked="0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wrapText="1"/>
    </xf>
    <xf numFmtId="0" fontId="11" fillId="0" borderId="10" xfId="1" applyFont="1" applyBorder="1" applyAlignment="1">
      <alignment vertical="top" wrapText="1"/>
    </xf>
    <xf numFmtId="0" fontId="9" fillId="0" borderId="0" xfId="0" applyFont="1" applyProtection="1">
      <protection locked="0"/>
    </xf>
    <xf numFmtId="0" fontId="11" fillId="0" borderId="1" xfId="13" applyNumberFormat="1" applyFont="1" applyBorder="1" applyProtection="1"/>
    <xf numFmtId="49" fontId="11" fillId="4" borderId="9" xfId="9" applyNumberFormat="1" applyFont="1" applyFill="1" applyBorder="1" applyProtection="1">
      <alignment horizontal="center" vertical="top" shrinkToFit="1"/>
    </xf>
    <xf numFmtId="0" fontId="11" fillId="4" borderId="9" xfId="8" quotePrefix="1" applyNumberFormat="1" applyFont="1" applyFill="1" applyBorder="1" applyProtection="1">
      <alignment horizontal="left" vertical="top" wrapText="1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left" vertical="center" wrapText="1"/>
    </xf>
    <xf numFmtId="49" fontId="9" fillId="4" borderId="9" xfId="0" applyNumberFormat="1" applyFont="1" applyFill="1" applyBorder="1" applyAlignment="1">
      <alignment horizontal="center" vertical="top" wrapText="1"/>
    </xf>
    <xf numFmtId="0" fontId="11" fillId="4" borderId="9" xfId="24" quotePrefix="1" applyFont="1" applyFill="1" applyBorder="1">
      <alignment horizontal="left" vertical="top" wrapText="1"/>
    </xf>
    <xf numFmtId="0" fontId="11" fillId="4" borderId="9" xfId="24" quotePrefix="1" applyFont="1" applyFill="1" applyBorder="1" applyAlignment="1">
      <alignment horizontal="left" vertical="top" wrapText="1"/>
    </xf>
    <xf numFmtId="49" fontId="9" fillId="4" borderId="11" xfId="0" applyNumberFormat="1" applyFont="1" applyFill="1" applyBorder="1" applyAlignment="1">
      <alignment horizontal="center" vertical="top" wrapText="1"/>
    </xf>
    <xf numFmtId="166" fontId="9" fillId="4" borderId="9" xfId="0" applyNumberFormat="1" applyFont="1" applyFill="1" applyBorder="1" applyAlignment="1">
      <alignment horizontal="left" vertical="center" wrapText="1"/>
    </xf>
    <xf numFmtId="165" fontId="0" fillId="0" borderId="0" xfId="0" applyNumberFormat="1" applyProtection="1">
      <protection locked="0"/>
    </xf>
    <xf numFmtId="49" fontId="9" fillId="4" borderId="12" xfId="0" applyNumberFormat="1" applyFont="1" applyFill="1" applyBorder="1" applyAlignment="1">
      <alignment horizontal="left" vertical="center" wrapText="1"/>
    </xf>
    <xf numFmtId="4" fontId="0" fillId="0" borderId="0" xfId="0" applyNumberFormat="1" applyProtection="1">
      <protection locked="0"/>
    </xf>
    <xf numFmtId="168" fontId="9" fillId="4" borderId="9" xfId="23" applyNumberFormat="1" applyFont="1" applyFill="1" applyBorder="1" applyAlignment="1">
      <alignment horizontal="center" vertical="center"/>
    </xf>
    <xf numFmtId="0" fontId="11" fillId="4" borderId="13" xfId="24" quotePrefix="1" applyFont="1" applyFill="1" applyBorder="1">
      <alignment horizontal="left" vertical="top" wrapText="1"/>
    </xf>
    <xf numFmtId="169" fontId="0" fillId="0" borderId="0" xfId="0" applyNumberFormat="1" applyProtection="1">
      <protection locked="0"/>
    </xf>
    <xf numFmtId="49" fontId="11" fillId="4" borderId="9" xfId="32" applyFont="1" applyFill="1" applyBorder="1" applyAlignment="1">
      <alignment horizontal="center" vertical="top" shrinkToFit="1"/>
    </xf>
    <xf numFmtId="0" fontId="11" fillId="4" borderId="13" xfId="26" quotePrefix="1" applyFont="1" applyFill="1" applyBorder="1">
      <alignment horizontal="left" vertical="top" wrapText="1"/>
    </xf>
    <xf numFmtId="0" fontId="11" fillId="4" borderId="12" xfId="24" quotePrefix="1" applyFont="1" applyFill="1" applyBorder="1">
      <alignment horizontal="left" vertical="top" wrapText="1"/>
    </xf>
    <xf numFmtId="0" fontId="11" fillId="4" borderId="12" xfId="33" quotePrefix="1" applyFont="1" applyFill="1" applyBorder="1">
      <alignment horizontal="left" vertical="top" wrapText="1"/>
    </xf>
    <xf numFmtId="49" fontId="9" fillId="4" borderId="14" xfId="0" applyNumberFormat="1" applyFont="1" applyFill="1" applyBorder="1" applyAlignment="1">
      <alignment horizontal="center" vertical="top" wrapText="1"/>
    </xf>
    <xf numFmtId="49" fontId="11" fillId="4" borderId="9" xfId="31" applyFont="1" applyFill="1" applyBorder="1">
      <alignment horizontal="center" vertical="top" shrinkToFit="1"/>
    </xf>
    <xf numFmtId="0" fontId="11" fillId="4" borderId="9" xfId="25" quotePrefix="1" applyFont="1" applyFill="1" applyBorder="1">
      <alignment horizontal="left" vertical="top" wrapText="1"/>
    </xf>
    <xf numFmtId="49" fontId="9" fillId="4" borderId="9" xfId="31" applyFont="1" applyFill="1" applyBorder="1">
      <alignment horizontal="center" vertical="top" shrinkToFit="1"/>
    </xf>
    <xf numFmtId="49" fontId="11" fillId="4" borderId="9" xfId="32" applyFont="1" applyFill="1" applyBorder="1" applyAlignment="1">
      <alignment horizontal="center" vertical="center" shrinkToFit="1"/>
    </xf>
    <xf numFmtId="0" fontId="11" fillId="4" borderId="4" xfId="25" quotePrefix="1" applyFont="1" applyFill="1">
      <alignment horizontal="left" vertical="top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12" fillId="4" borderId="9" xfId="11" applyNumberFormat="1" applyFont="1" applyFill="1" applyBorder="1" applyProtection="1"/>
    <xf numFmtId="0" fontId="11" fillId="4" borderId="4" xfId="26" applyFont="1" applyFill="1" applyAlignment="1">
      <alignment vertical="top" wrapText="1"/>
    </xf>
    <xf numFmtId="0" fontId="11" fillId="4" borderId="9" xfId="33" applyFont="1" applyFill="1" applyBorder="1">
      <alignment horizontal="left" vertical="top" wrapText="1"/>
    </xf>
    <xf numFmtId="165" fontId="12" fillId="4" borderId="9" xfId="6" applyNumberFormat="1" applyFont="1" applyFill="1" applyBorder="1" applyAlignment="1" applyProtection="1">
      <alignment horizontal="center" vertical="center" shrinkToFit="1"/>
    </xf>
    <xf numFmtId="165" fontId="11" fillId="4" borderId="9" xfId="10" applyNumberFormat="1" applyFont="1" applyFill="1" applyBorder="1" applyAlignment="1" applyProtection="1">
      <alignment horizontal="center" vertical="center" shrinkToFit="1"/>
    </xf>
    <xf numFmtId="165" fontId="11" fillId="4" borderId="9" xfId="29" applyNumberFormat="1" applyFont="1" applyFill="1" applyBorder="1" applyAlignment="1">
      <alignment horizontal="center" vertical="center" shrinkToFit="1"/>
    </xf>
    <xf numFmtId="165" fontId="11" fillId="4" borderId="9" xfId="28" applyNumberFormat="1" applyFont="1" applyFill="1" applyBorder="1" applyAlignment="1">
      <alignment horizontal="center" vertical="center" shrinkToFit="1"/>
    </xf>
    <xf numFmtId="165" fontId="11" fillId="4" borderId="9" xfId="27" applyNumberFormat="1" applyFont="1" applyFill="1" applyBorder="1" applyAlignment="1">
      <alignment horizontal="center" vertical="center" shrinkToFit="1"/>
    </xf>
    <xf numFmtId="165" fontId="12" fillId="4" borderId="9" xfId="12" applyNumberFormat="1" applyFont="1" applyFill="1" applyBorder="1" applyAlignment="1" applyProtection="1">
      <alignment horizontal="center" vertical="center" shrinkToFit="1"/>
    </xf>
    <xf numFmtId="0" fontId="11" fillId="4" borderId="9" xfId="33" applyFont="1" applyFill="1" applyBorder="1" applyAlignment="1">
      <alignment vertical="top" wrapText="1"/>
    </xf>
    <xf numFmtId="0" fontId="11" fillId="0" borderId="9" xfId="26" applyFont="1" applyBorder="1">
      <alignment horizontal="left" vertical="top" wrapText="1"/>
    </xf>
    <xf numFmtId="165" fontId="9" fillId="4" borderId="9" xfId="10" applyNumberFormat="1" applyFont="1" applyFill="1" applyBorder="1" applyAlignment="1" applyProtection="1">
      <alignment horizontal="center" vertical="center" shrinkToFit="1"/>
    </xf>
    <xf numFmtId="49" fontId="11" fillId="0" borderId="9" xfId="8" applyNumberFormat="1" applyFont="1" applyBorder="1" applyAlignment="1" applyProtection="1">
      <alignment horizontal="center" vertical="top" shrinkToFit="1"/>
    </xf>
    <xf numFmtId="0" fontId="11" fillId="0" borderId="9" xfId="8" applyNumberFormat="1" applyFont="1" applyBorder="1" applyProtection="1">
      <alignment horizontal="left" vertical="top" wrapText="1"/>
    </xf>
    <xf numFmtId="165" fontId="11" fillId="0" borderId="9" xfId="10" applyNumberFormat="1" applyFont="1" applyBorder="1" applyAlignment="1" applyProtection="1">
      <alignment horizontal="center" vertical="top" shrinkToFit="1"/>
    </xf>
    <xf numFmtId="49" fontId="11" fillId="4" borderId="9" xfId="8" applyNumberFormat="1" applyFont="1" applyFill="1" applyBorder="1" applyAlignment="1" applyProtection="1">
      <alignment horizontal="center" vertical="top" shrinkToFit="1"/>
    </xf>
    <xf numFmtId="49" fontId="11" fillId="0" borderId="9" xfId="9" applyNumberFormat="1" applyFont="1" applyBorder="1" applyProtection="1">
      <alignment horizontal="center" vertical="top" shrinkToFit="1"/>
    </xf>
    <xf numFmtId="165" fontId="12" fillId="4" borderId="9" xfId="6" applyNumberFormat="1" applyFont="1" applyFill="1" applyBorder="1" applyAlignment="1" applyProtection="1">
      <alignment horizontal="center" vertical="top" shrinkToFit="1"/>
    </xf>
    <xf numFmtId="0" fontId="9" fillId="0" borderId="1" xfId="0" applyFont="1" applyBorder="1" applyAlignment="1" applyProtection="1">
      <alignment horizontal="right" wrapText="1"/>
    </xf>
    <xf numFmtId="0" fontId="12" fillId="4" borderId="9" xfId="4" applyNumberFormat="1" applyFont="1" applyFill="1" applyBorder="1" applyAlignment="1" applyProtection="1">
      <alignment horizontal="center" vertical="top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wrapText="1"/>
    </xf>
    <xf numFmtId="0" fontId="11" fillId="0" borderId="1" xfId="14" applyFont="1">
      <alignment horizontal="left" vertical="top" wrapText="1"/>
    </xf>
    <xf numFmtId="49" fontId="12" fillId="4" borderId="9" xfId="31" applyFont="1" applyFill="1" applyBorder="1" applyAlignment="1">
      <alignment horizontal="center" vertical="top" wrapText="1" shrinkToFit="1"/>
    </xf>
    <xf numFmtId="49" fontId="12" fillId="4" borderId="9" xfId="4" applyNumberFormat="1" applyFont="1" applyFill="1" applyBorder="1" applyAlignment="1" applyProtection="1">
      <alignment horizontal="center" vertical="top" wrapText="1" shrinkToFit="1"/>
    </xf>
  </cellXfs>
  <cellStyles count="36">
    <cellStyle name="br" xfId="17"/>
    <cellStyle name="col" xfId="16"/>
    <cellStyle name="ex58" xfId="20"/>
    <cellStyle name="ex59" xfId="3"/>
    <cellStyle name="ex60" xfId="4"/>
    <cellStyle name="ex61" xfId="5"/>
    <cellStyle name="ex62" xfId="21"/>
    <cellStyle name="ex63" xfId="7"/>
    <cellStyle name="ex64" xfId="8"/>
    <cellStyle name="ex65" xfId="9"/>
    <cellStyle name="ex66" xfId="22"/>
    <cellStyle name="ex73" xfId="25"/>
    <cellStyle name="ex77" xfId="26"/>
    <cellStyle name="ex79" xfId="27"/>
    <cellStyle name="ex81" xfId="32"/>
    <cellStyle name="ex82" xfId="33"/>
    <cellStyle name="ex84" xfId="28"/>
    <cellStyle name="ex85" xfId="30"/>
    <cellStyle name="ex86" xfId="31"/>
    <cellStyle name="ex87" xfId="24"/>
    <cellStyle name="ex89" xfId="29"/>
    <cellStyle name="st57" xfId="1"/>
    <cellStyle name="st67" xfId="12"/>
    <cellStyle name="st68" xfId="6"/>
    <cellStyle name="st69" xfId="10"/>
    <cellStyle name="style0" xfId="18"/>
    <cellStyle name="td" xfId="19"/>
    <cellStyle name="tr" xfId="15"/>
    <cellStyle name="xl_bot_header" xfId="2"/>
    <cellStyle name="xl_footer" xfId="14"/>
    <cellStyle name="xl_total_bot" xfId="13"/>
    <cellStyle name="xl_total_center" xfId="11"/>
    <cellStyle name="Обычный" xfId="0" builtinId="0"/>
    <cellStyle name="Обычный 2" xfId="34"/>
    <cellStyle name="Финансовый" xfId="23" builtinId="3"/>
    <cellStyle name="Финансовый 2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4"/>
  <sheetViews>
    <sheetView showGridLines="0" tabSelected="1" view="pageBreakPreview" zoomScale="102" zoomScaleSheetLayoutView="102" workbookViewId="0">
      <pane ySplit="5" topLeftCell="A89" activePane="bottomLeft" state="frozen"/>
      <selection pane="bottomLeft" activeCell="B107" sqref="B107"/>
    </sheetView>
  </sheetViews>
  <sheetFormatPr defaultColWidth="9.140625" defaultRowHeight="15"/>
  <cols>
    <col min="1" max="1" width="21.5703125" style="1" customWidth="1"/>
    <col min="2" max="2" width="56.85546875" style="1" customWidth="1"/>
    <col min="3" max="3" width="11.28515625" style="1" customWidth="1"/>
    <col min="4" max="4" width="11.7109375" style="1" bestFit="1" customWidth="1"/>
    <col min="5" max="16384" width="9.140625" style="1"/>
  </cols>
  <sheetData>
    <row r="1" spans="1:4" ht="51" customHeight="1">
      <c r="A1" s="3"/>
      <c r="B1" s="51" t="s">
        <v>142</v>
      </c>
      <c r="C1" s="51"/>
    </row>
    <row r="2" spans="1:4" ht="34.5" customHeight="1">
      <c r="A2" s="54" t="s">
        <v>102</v>
      </c>
      <c r="B2" s="54"/>
      <c r="C2" s="54"/>
    </row>
    <row r="3" spans="1:4" ht="15.2" customHeight="1">
      <c r="A3" s="4"/>
      <c r="B3" s="4"/>
      <c r="C3" s="4" t="s">
        <v>32</v>
      </c>
    </row>
    <row r="4" spans="1:4" ht="25.5">
      <c r="A4" s="53" t="s">
        <v>30</v>
      </c>
      <c r="B4" s="53"/>
      <c r="C4" s="2" t="s">
        <v>31</v>
      </c>
    </row>
    <row r="5" spans="1:4">
      <c r="A5" s="53" t="s">
        <v>0</v>
      </c>
      <c r="B5" s="53"/>
      <c r="C5" s="32" t="s">
        <v>1</v>
      </c>
    </row>
    <row r="6" spans="1:4">
      <c r="A6" s="52" t="s">
        <v>19</v>
      </c>
      <c r="B6" s="52"/>
      <c r="C6" s="36">
        <f>C7+C8+C9</f>
        <v>356.7</v>
      </c>
    </row>
    <row r="7" spans="1:4" ht="25.5">
      <c r="A7" s="11" t="s">
        <v>97</v>
      </c>
      <c r="B7" s="10" t="s">
        <v>34</v>
      </c>
      <c r="C7" s="37">
        <v>171.3</v>
      </c>
    </row>
    <row r="8" spans="1:4">
      <c r="A8" s="11" t="s">
        <v>35</v>
      </c>
      <c r="B8" s="10" t="s">
        <v>36</v>
      </c>
      <c r="C8" s="37">
        <v>151.1</v>
      </c>
    </row>
    <row r="9" spans="1:4">
      <c r="A9" s="11" t="s">
        <v>37</v>
      </c>
      <c r="B9" s="10" t="s">
        <v>38</v>
      </c>
      <c r="C9" s="37">
        <v>34.299999999999997</v>
      </c>
    </row>
    <row r="10" spans="1:4">
      <c r="A10" s="52" t="s">
        <v>20</v>
      </c>
      <c r="B10" s="52"/>
      <c r="C10" s="36">
        <v>9.06E-2</v>
      </c>
    </row>
    <row r="11" spans="1:4" ht="51">
      <c r="A11" s="11" t="s">
        <v>39</v>
      </c>
      <c r="B11" s="12" t="s">
        <v>40</v>
      </c>
      <c r="C11" s="37">
        <v>9.06E-2</v>
      </c>
    </row>
    <row r="12" spans="1:4" ht="33" customHeight="1">
      <c r="A12" s="52" t="s">
        <v>21</v>
      </c>
      <c r="B12" s="52"/>
      <c r="C12" s="36">
        <f>C13</f>
        <v>0.1</v>
      </c>
    </row>
    <row r="13" spans="1:4" ht="60.6" customHeight="1">
      <c r="A13" s="11" t="s">
        <v>39</v>
      </c>
      <c r="B13" s="13" t="s">
        <v>40</v>
      </c>
      <c r="C13" s="44">
        <v>0.1</v>
      </c>
    </row>
    <row r="14" spans="1:4">
      <c r="A14" s="52" t="s">
        <v>22</v>
      </c>
      <c r="B14" s="52"/>
      <c r="C14" s="36">
        <f>C15+C16+C17+C18</f>
        <v>5883.8399999999992</v>
      </c>
      <c r="D14" s="16"/>
    </row>
    <row r="15" spans="1:4" ht="89.25">
      <c r="A15" s="11" t="s">
        <v>41</v>
      </c>
      <c r="B15" s="8" t="s">
        <v>2</v>
      </c>
      <c r="C15" s="37">
        <v>2825.74</v>
      </c>
    </row>
    <row r="16" spans="1:4" ht="102">
      <c r="A16" s="11" t="s">
        <v>42</v>
      </c>
      <c r="B16" s="8" t="s">
        <v>3</v>
      </c>
      <c r="C16" s="37">
        <v>18.100000000000001</v>
      </c>
    </row>
    <row r="17" spans="1:5" ht="89.25">
      <c r="A17" s="11" t="s">
        <v>43</v>
      </c>
      <c r="B17" s="8" t="s">
        <v>4</v>
      </c>
      <c r="C17" s="37">
        <v>3419.1</v>
      </c>
    </row>
    <row r="18" spans="1:5" ht="89.25">
      <c r="A18" s="14" t="s">
        <v>44</v>
      </c>
      <c r="B18" s="8" t="s">
        <v>5</v>
      </c>
      <c r="C18" s="37">
        <v>-379.1</v>
      </c>
    </row>
    <row r="19" spans="1:5">
      <c r="A19" s="52" t="s">
        <v>23</v>
      </c>
      <c r="B19" s="52"/>
      <c r="C19" s="36">
        <f>C20+C21+C22+C23+C24+C25+C26+C27+C28+C29+C30+C31</f>
        <v>88043.000000000029</v>
      </c>
      <c r="D19" s="21"/>
    </row>
    <row r="20" spans="1:5" ht="63.75">
      <c r="A20" s="11" t="s">
        <v>53</v>
      </c>
      <c r="B20" s="10" t="s">
        <v>54</v>
      </c>
      <c r="C20" s="37">
        <v>60632.4</v>
      </c>
      <c r="D20" s="16"/>
    </row>
    <row r="21" spans="1:5" ht="89.25">
      <c r="A21" s="11" t="s">
        <v>45</v>
      </c>
      <c r="B21" s="15" t="s">
        <v>46</v>
      </c>
      <c r="C21" s="37">
        <v>130.30000000000001</v>
      </c>
    </row>
    <row r="22" spans="1:5" ht="38.25">
      <c r="A22" s="11" t="s">
        <v>47</v>
      </c>
      <c r="B22" s="10" t="s">
        <v>48</v>
      </c>
      <c r="C22" s="37">
        <v>367.9</v>
      </c>
    </row>
    <row r="23" spans="1:5" ht="63.75">
      <c r="A23" s="11" t="s">
        <v>49</v>
      </c>
      <c r="B23" s="15" t="s">
        <v>50</v>
      </c>
      <c r="C23" s="37">
        <v>8.1</v>
      </c>
    </row>
    <row r="24" spans="1:5" ht="76.5">
      <c r="A24" s="11" t="s">
        <v>51</v>
      </c>
      <c r="B24" s="31" t="s">
        <v>52</v>
      </c>
      <c r="C24" s="37">
        <v>52.3</v>
      </c>
    </row>
    <row r="25" spans="1:5" ht="25.5">
      <c r="A25" s="9" t="s">
        <v>55</v>
      </c>
      <c r="B25" s="17" t="s">
        <v>56</v>
      </c>
      <c r="C25" s="38">
        <v>2770.1</v>
      </c>
      <c r="D25" s="18"/>
      <c r="E25" s="18"/>
    </row>
    <row r="26" spans="1:5" ht="51">
      <c r="A26" s="9" t="s">
        <v>57</v>
      </c>
      <c r="B26" s="17" t="s">
        <v>58</v>
      </c>
      <c r="C26" s="39">
        <v>1640.8</v>
      </c>
    </row>
    <row r="27" spans="1:5" ht="25.5">
      <c r="A27" s="9" t="s">
        <v>59</v>
      </c>
      <c r="B27" s="17" t="s">
        <v>60</v>
      </c>
      <c r="C27" s="39">
        <v>0.8</v>
      </c>
    </row>
    <row r="28" spans="1:5">
      <c r="A28" s="9" t="s">
        <v>61</v>
      </c>
      <c r="B28" s="17" t="s">
        <v>62</v>
      </c>
      <c r="C28" s="39">
        <v>20930.099999999999</v>
      </c>
    </row>
    <row r="29" spans="1:5" ht="38.25">
      <c r="A29" s="9" t="s">
        <v>63</v>
      </c>
      <c r="B29" s="17" t="s">
        <v>64</v>
      </c>
      <c r="C29" s="40">
        <v>613.1</v>
      </c>
    </row>
    <row r="30" spans="1:5" ht="38.25">
      <c r="A30" s="9" t="s">
        <v>65</v>
      </c>
      <c r="B30" s="17" t="s">
        <v>66</v>
      </c>
      <c r="C30" s="40">
        <v>896.8</v>
      </c>
    </row>
    <row r="31" spans="1:5" ht="63.75">
      <c r="A31" s="9" t="s">
        <v>67</v>
      </c>
      <c r="B31" s="20" t="s">
        <v>6</v>
      </c>
      <c r="C31" s="19">
        <v>0.3</v>
      </c>
    </row>
    <row r="32" spans="1:5">
      <c r="A32" s="52" t="s">
        <v>24</v>
      </c>
      <c r="B32" s="52"/>
      <c r="C32" s="36">
        <f>C33</f>
        <v>6.8</v>
      </c>
    </row>
    <row r="33" spans="1:3" ht="56.45" customHeight="1">
      <c r="A33" s="11" t="s">
        <v>39</v>
      </c>
      <c r="B33" s="12" t="s">
        <v>40</v>
      </c>
      <c r="C33" s="37">
        <v>6.8</v>
      </c>
    </row>
    <row r="34" spans="1:3">
      <c r="A34" s="52" t="s">
        <v>25</v>
      </c>
      <c r="B34" s="52"/>
      <c r="C34" s="36">
        <f>C35+C36+C37</f>
        <v>216.8</v>
      </c>
    </row>
    <row r="35" spans="1:3" ht="76.5">
      <c r="A35" s="26" t="s">
        <v>68</v>
      </c>
      <c r="B35" s="23" t="s">
        <v>8</v>
      </c>
      <c r="C35" s="38">
        <v>100</v>
      </c>
    </row>
    <row r="36" spans="1:3" ht="51">
      <c r="A36" s="11" t="s">
        <v>39</v>
      </c>
      <c r="B36" s="24" t="s">
        <v>40</v>
      </c>
      <c r="C36" s="38">
        <v>36.799999999999997</v>
      </c>
    </row>
    <row r="37" spans="1:3" ht="76.5">
      <c r="A37" s="22" t="s">
        <v>69</v>
      </c>
      <c r="B37" s="25" t="s">
        <v>7</v>
      </c>
      <c r="C37" s="39">
        <v>80</v>
      </c>
    </row>
    <row r="38" spans="1:3">
      <c r="A38" s="52" t="s">
        <v>26</v>
      </c>
      <c r="B38" s="52"/>
      <c r="C38" s="36">
        <f>C39+C40+C41</f>
        <v>14.6</v>
      </c>
    </row>
    <row r="39" spans="1:3" ht="63.75">
      <c r="A39" s="9" t="s">
        <v>72</v>
      </c>
      <c r="B39" s="12" t="s">
        <v>73</v>
      </c>
      <c r="C39" s="37">
        <v>10.1</v>
      </c>
    </row>
    <row r="40" spans="1:3" ht="76.5">
      <c r="A40" s="27" t="s">
        <v>74</v>
      </c>
      <c r="B40" s="12" t="s">
        <v>75</v>
      </c>
      <c r="C40" s="37">
        <v>1.5</v>
      </c>
    </row>
    <row r="41" spans="1:3" ht="76.5">
      <c r="A41" s="9" t="s">
        <v>68</v>
      </c>
      <c r="B41" s="12" t="s">
        <v>77</v>
      </c>
      <c r="C41" s="37">
        <v>3</v>
      </c>
    </row>
    <row r="42" spans="1:3">
      <c r="A42" s="52" t="s">
        <v>27</v>
      </c>
      <c r="B42" s="52"/>
      <c r="C42" s="36">
        <f>C43+C44+C45+C46+C47+C48+C49+C50+C51+C52+C53</f>
        <v>405.69999999999993</v>
      </c>
    </row>
    <row r="43" spans="1:3" ht="63.75">
      <c r="A43" s="27" t="s">
        <v>72</v>
      </c>
      <c r="B43" s="12" t="s">
        <v>73</v>
      </c>
      <c r="C43" s="19">
        <v>79.8</v>
      </c>
    </row>
    <row r="44" spans="1:3" ht="76.5">
      <c r="A44" s="27" t="s">
        <v>74</v>
      </c>
      <c r="B44" s="12" t="s">
        <v>75</v>
      </c>
      <c r="C44" s="19">
        <v>70.099999999999994</v>
      </c>
    </row>
    <row r="45" spans="1:3" ht="63.75">
      <c r="A45" s="27" t="s">
        <v>76</v>
      </c>
      <c r="B45" s="28" t="s">
        <v>79</v>
      </c>
      <c r="C45" s="19">
        <v>2.9</v>
      </c>
    </row>
    <row r="46" spans="1:3" ht="76.5">
      <c r="A46" s="27" t="s">
        <v>80</v>
      </c>
      <c r="B46" s="12" t="s">
        <v>81</v>
      </c>
      <c r="C46" s="19">
        <v>1.5</v>
      </c>
    </row>
    <row r="47" spans="1:3" ht="63.75">
      <c r="A47" s="29" t="s">
        <v>98</v>
      </c>
      <c r="B47" s="35" t="s">
        <v>99</v>
      </c>
      <c r="C47" s="19">
        <v>10</v>
      </c>
    </row>
    <row r="48" spans="1:3" ht="89.25">
      <c r="A48" s="27" t="s">
        <v>82</v>
      </c>
      <c r="B48" s="28" t="s">
        <v>83</v>
      </c>
      <c r="C48" s="19">
        <v>22.7</v>
      </c>
    </row>
    <row r="49" spans="1:4" ht="89.25">
      <c r="A49" s="27" t="s">
        <v>84</v>
      </c>
      <c r="B49" s="12" t="s">
        <v>85</v>
      </c>
      <c r="C49" s="19">
        <v>6.8</v>
      </c>
    </row>
    <row r="50" spans="1:4" ht="63.75">
      <c r="A50" s="27" t="s">
        <v>70</v>
      </c>
      <c r="B50" s="12" t="s">
        <v>71</v>
      </c>
      <c r="C50" s="19">
        <v>0.9</v>
      </c>
    </row>
    <row r="51" spans="1:4" ht="63.75">
      <c r="A51" s="27" t="s">
        <v>78</v>
      </c>
      <c r="B51" s="12" t="s">
        <v>86</v>
      </c>
      <c r="C51" s="19">
        <v>108.6</v>
      </c>
    </row>
    <row r="52" spans="1:4" ht="70.150000000000006" customHeight="1">
      <c r="A52" s="27" t="s">
        <v>68</v>
      </c>
      <c r="B52" s="12" t="s">
        <v>77</v>
      </c>
      <c r="C52" s="19">
        <v>87.4</v>
      </c>
    </row>
    <row r="53" spans="1:4" ht="118.15" customHeight="1">
      <c r="A53" s="27" t="s">
        <v>101</v>
      </c>
      <c r="B53" s="34" t="s">
        <v>100</v>
      </c>
      <c r="C53" s="19">
        <v>15</v>
      </c>
    </row>
    <row r="54" spans="1:4" ht="28.5" customHeight="1">
      <c r="A54" s="56" t="s">
        <v>109</v>
      </c>
      <c r="B54" s="56"/>
      <c r="C54" s="50">
        <v>121.1</v>
      </c>
    </row>
    <row r="55" spans="1:4" ht="54.75" customHeight="1">
      <c r="A55" s="45" t="s">
        <v>110</v>
      </c>
      <c r="B55" s="46" t="s">
        <v>111</v>
      </c>
      <c r="C55" s="47">
        <v>121.1</v>
      </c>
    </row>
    <row r="56" spans="1:4" ht="18.75" customHeight="1">
      <c r="A56" s="52" t="s">
        <v>28</v>
      </c>
      <c r="B56" s="52"/>
      <c r="C56" s="36">
        <f>SUM(C57:C75)</f>
        <v>12776.595500000003</v>
      </c>
    </row>
    <row r="57" spans="1:4" ht="76.5">
      <c r="A57" s="9" t="s">
        <v>87</v>
      </c>
      <c r="B57" s="15" t="s">
        <v>9</v>
      </c>
      <c r="C57" s="37">
        <v>3345.2</v>
      </c>
      <c r="D57" s="16"/>
    </row>
    <row r="58" spans="1:4" ht="63.75">
      <c r="A58" s="9" t="s">
        <v>88</v>
      </c>
      <c r="B58" s="10" t="s">
        <v>10</v>
      </c>
      <c r="C58" s="37">
        <v>16.3</v>
      </c>
    </row>
    <row r="59" spans="1:4" ht="51">
      <c r="A59" s="9" t="s">
        <v>89</v>
      </c>
      <c r="B59" s="10" t="s">
        <v>11</v>
      </c>
      <c r="C59" s="37">
        <v>46.6</v>
      </c>
    </row>
    <row r="60" spans="1:4" ht="25.5">
      <c r="A60" s="9" t="s">
        <v>90</v>
      </c>
      <c r="B60" s="10" t="s">
        <v>12</v>
      </c>
      <c r="C60" s="37">
        <v>2294.5</v>
      </c>
    </row>
    <row r="61" spans="1:4" ht="63.75">
      <c r="A61" s="9" t="s">
        <v>91</v>
      </c>
      <c r="B61" s="10" t="s">
        <v>13</v>
      </c>
      <c r="C61" s="37">
        <v>20</v>
      </c>
    </row>
    <row r="62" spans="1:4" ht="51">
      <c r="A62" s="9" t="s">
        <v>92</v>
      </c>
      <c r="B62" s="10" t="s">
        <v>14</v>
      </c>
      <c r="C62" s="37">
        <v>432.5</v>
      </c>
    </row>
    <row r="63" spans="1:4" ht="76.5">
      <c r="A63" s="9" t="s">
        <v>93</v>
      </c>
      <c r="B63" s="15" t="s">
        <v>15</v>
      </c>
      <c r="C63" s="37">
        <v>146.69999999999999</v>
      </c>
    </row>
    <row r="64" spans="1:4" ht="51">
      <c r="A64" s="9" t="s">
        <v>94</v>
      </c>
      <c r="B64" s="28" t="s">
        <v>16</v>
      </c>
      <c r="C64" s="37">
        <v>74.5</v>
      </c>
    </row>
    <row r="65" spans="1:3" ht="63.75">
      <c r="A65" s="30" t="s">
        <v>103</v>
      </c>
      <c r="B65" s="43" t="s">
        <v>106</v>
      </c>
      <c r="C65" s="37">
        <v>10</v>
      </c>
    </row>
    <row r="66" spans="1:3" ht="63.75">
      <c r="A66" s="30" t="s">
        <v>105</v>
      </c>
      <c r="B66" s="43" t="s">
        <v>107</v>
      </c>
      <c r="C66" s="37">
        <v>177.8</v>
      </c>
    </row>
    <row r="67" spans="1:3" ht="51">
      <c r="A67" s="30" t="s">
        <v>104</v>
      </c>
      <c r="B67" s="43" t="s">
        <v>108</v>
      </c>
      <c r="C67" s="37">
        <v>2.5</v>
      </c>
    </row>
    <row r="68" spans="1:3" ht="51">
      <c r="A68" s="30" t="s">
        <v>96</v>
      </c>
      <c r="B68" s="42" t="s">
        <v>18</v>
      </c>
      <c r="C68" s="37">
        <v>26.4</v>
      </c>
    </row>
    <row r="69" spans="1:3" ht="25.5">
      <c r="A69" s="9" t="s">
        <v>95</v>
      </c>
      <c r="B69" s="10" t="s">
        <v>17</v>
      </c>
      <c r="C69" s="37">
        <v>211.1</v>
      </c>
    </row>
    <row r="70" spans="1:3" ht="25.5">
      <c r="A70" s="48" t="s">
        <v>112</v>
      </c>
      <c r="B70" s="46" t="s">
        <v>113</v>
      </c>
      <c r="C70" s="47">
        <v>787.75189999999998</v>
      </c>
    </row>
    <row r="71" spans="1:3">
      <c r="A71" s="48" t="s">
        <v>114</v>
      </c>
      <c r="B71" s="46" t="s">
        <v>115</v>
      </c>
      <c r="C71" s="47">
        <v>1924.4342999999999</v>
      </c>
    </row>
    <row r="72" spans="1:3" ht="25.5">
      <c r="A72" s="48" t="s">
        <v>116</v>
      </c>
      <c r="B72" s="46" t="s">
        <v>117</v>
      </c>
      <c r="C72" s="47">
        <v>5573.9646000000002</v>
      </c>
    </row>
    <row r="73" spans="1:3" ht="51">
      <c r="A73" s="49" t="s">
        <v>118</v>
      </c>
      <c r="B73" s="46" t="s">
        <v>119</v>
      </c>
      <c r="C73" s="47">
        <v>-857.03399999999999</v>
      </c>
    </row>
    <row r="74" spans="1:3" ht="63.75">
      <c r="A74" s="49" t="s">
        <v>120</v>
      </c>
      <c r="B74" s="46" t="s">
        <v>121</v>
      </c>
      <c r="C74" s="47">
        <v>-857.03399999999999</v>
      </c>
    </row>
    <row r="75" spans="1:3" ht="38.25">
      <c r="A75" s="49" t="s">
        <v>122</v>
      </c>
      <c r="B75" s="46" t="s">
        <v>123</v>
      </c>
      <c r="C75" s="47">
        <v>-599.58730000000003</v>
      </c>
    </row>
    <row r="76" spans="1:3" ht="31.5" customHeight="1">
      <c r="A76" s="57" t="s">
        <v>126</v>
      </c>
      <c r="B76" s="57"/>
      <c r="C76" s="50">
        <f>C77+C78</f>
        <v>8867.1862999999994</v>
      </c>
    </row>
    <row r="77" spans="1:3" ht="25.5">
      <c r="A77" s="48" t="s">
        <v>124</v>
      </c>
      <c r="B77" s="46" t="s">
        <v>125</v>
      </c>
      <c r="C77" s="47">
        <v>408.18630000000002</v>
      </c>
    </row>
    <row r="78" spans="1:3">
      <c r="A78" s="48" t="s">
        <v>114</v>
      </c>
      <c r="B78" s="46" t="s">
        <v>115</v>
      </c>
      <c r="C78" s="47">
        <v>8459</v>
      </c>
    </row>
    <row r="79" spans="1:3" ht="29.25" customHeight="1">
      <c r="A79" s="52" t="s">
        <v>29</v>
      </c>
      <c r="B79" s="52"/>
      <c r="C79" s="36">
        <f>SUM(C80:C84)</f>
        <v>162582.19999999998</v>
      </c>
    </row>
    <row r="80" spans="1:3" ht="39.6" customHeight="1">
      <c r="A80" s="7" t="s">
        <v>96</v>
      </c>
      <c r="B80" s="8" t="s">
        <v>18</v>
      </c>
      <c r="C80" s="37">
        <v>38.9</v>
      </c>
    </row>
    <row r="81" spans="1:3" ht="39.6" customHeight="1">
      <c r="A81" s="48" t="s">
        <v>127</v>
      </c>
      <c r="B81" s="46" t="s">
        <v>128</v>
      </c>
      <c r="C81" s="47">
        <v>4481.6000000000004</v>
      </c>
    </row>
    <row r="82" spans="1:3" ht="18.75" customHeight="1">
      <c r="A82" s="48" t="s">
        <v>114</v>
      </c>
      <c r="B82" s="46" t="s">
        <v>115</v>
      </c>
      <c r="C82" s="47">
        <v>346</v>
      </c>
    </row>
    <row r="83" spans="1:3" ht="19.5" customHeight="1">
      <c r="A83" s="48" t="s">
        <v>129</v>
      </c>
      <c r="B83" s="46" t="s">
        <v>130</v>
      </c>
      <c r="C83" s="47">
        <v>153003.29999999999</v>
      </c>
    </row>
    <row r="84" spans="1:3" ht="39.6" customHeight="1">
      <c r="A84" s="48" t="s">
        <v>131</v>
      </c>
      <c r="B84" s="46" t="s">
        <v>132</v>
      </c>
      <c r="C84" s="47">
        <v>4712.3999999999996</v>
      </c>
    </row>
    <row r="85" spans="1:3" ht="24" customHeight="1">
      <c r="A85" s="57" t="s">
        <v>133</v>
      </c>
      <c r="B85" s="57"/>
      <c r="C85" s="50">
        <f>C86+C87+C88+C89+C90+C91+C92+C93</f>
        <v>50999.832000000009</v>
      </c>
    </row>
    <row r="86" spans="1:3" ht="39.6" customHeight="1">
      <c r="A86" s="48" t="s">
        <v>134</v>
      </c>
      <c r="B86" s="46" t="s">
        <v>135</v>
      </c>
      <c r="C86" s="47">
        <v>7091.0249999999996</v>
      </c>
    </row>
    <row r="87" spans="1:3" ht="24.75" customHeight="1">
      <c r="A87" s="48" t="s">
        <v>136</v>
      </c>
      <c r="B87" s="46" t="s">
        <v>137</v>
      </c>
      <c r="C87" s="47">
        <v>10697.5</v>
      </c>
    </row>
    <row r="88" spans="1:3" ht="15.75" customHeight="1">
      <c r="A88" s="49" t="s">
        <v>138</v>
      </c>
      <c r="B88" s="46" t="s">
        <v>139</v>
      </c>
      <c r="C88" s="47">
        <v>3762.68</v>
      </c>
    </row>
    <row r="89" spans="1:3" ht="15.75" customHeight="1">
      <c r="A89" s="48" t="s">
        <v>114</v>
      </c>
      <c r="B89" s="46" t="s">
        <v>115</v>
      </c>
      <c r="C89" s="47">
        <v>24891.004700000001</v>
      </c>
    </row>
    <row r="90" spans="1:3" ht="27.75" customHeight="1">
      <c r="A90" s="45" t="s">
        <v>116</v>
      </c>
      <c r="B90" s="46" t="s">
        <v>117</v>
      </c>
      <c r="C90" s="47">
        <v>3354.326</v>
      </c>
    </row>
    <row r="91" spans="1:3" ht="39.6" customHeight="1">
      <c r="A91" s="45" t="s">
        <v>110</v>
      </c>
      <c r="B91" s="46" t="s">
        <v>111</v>
      </c>
      <c r="C91" s="47">
        <v>77.775899999999993</v>
      </c>
    </row>
    <row r="92" spans="1:3" ht="39.6" customHeight="1">
      <c r="A92" s="45" t="s">
        <v>140</v>
      </c>
      <c r="B92" s="46" t="s">
        <v>141</v>
      </c>
      <c r="C92" s="47">
        <v>1141.6034</v>
      </c>
    </row>
    <row r="93" spans="1:3" ht="39.6" customHeight="1">
      <c r="A93" s="49" t="s">
        <v>122</v>
      </c>
      <c r="B93" s="46" t="s">
        <v>123</v>
      </c>
      <c r="C93" s="47">
        <v>-16.082999999999998</v>
      </c>
    </row>
    <row r="94" spans="1:3">
      <c r="A94" s="33" t="s">
        <v>33</v>
      </c>
      <c r="B94" s="33"/>
      <c r="C94" s="41">
        <f>C79+C56+C42+C38+C34+C32+C19+C14+C12+C10+C6+C85+C76+C54</f>
        <v>330274.54440000001</v>
      </c>
    </row>
    <row r="95" spans="1:3">
      <c r="A95" s="6"/>
      <c r="B95" s="6"/>
      <c r="C95" s="6"/>
    </row>
    <row r="96" spans="1:3">
      <c r="A96" s="55" t="s">
        <v>143</v>
      </c>
      <c r="B96" s="55"/>
      <c r="C96" s="55"/>
    </row>
    <row r="97" spans="1:3">
      <c r="A97" s="5"/>
      <c r="B97" s="5"/>
      <c r="C97" s="5"/>
    </row>
    <row r="101" spans="1:3">
      <c r="C101" s="16"/>
    </row>
    <row r="104" spans="1:3">
      <c r="C104" s="16"/>
    </row>
  </sheetData>
  <autoFilter ref="A1:C94">
    <filterColumn colId="1" showButton="0"/>
  </autoFilter>
  <mergeCells count="19">
    <mergeCell ref="A96:C96"/>
    <mergeCell ref="A6:B6"/>
    <mergeCell ref="A10:B10"/>
    <mergeCell ref="A12:B12"/>
    <mergeCell ref="A14:B14"/>
    <mergeCell ref="A19:B19"/>
    <mergeCell ref="A32:B32"/>
    <mergeCell ref="A34:B34"/>
    <mergeCell ref="A38:B38"/>
    <mergeCell ref="A42:B42"/>
    <mergeCell ref="A56:B56"/>
    <mergeCell ref="A54:B54"/>
    <mergeCell ref="A76:B76"/>
    <mergeCell ref="A85:B85"/>
    <mergeCell ref="B1:C1"/>
    <mergeCell ref="A79:B79"/>
    <mergeCell ref="A4:B4"/>
    <mergeCell ref="A5:B5"/>
    <mergeCell ref="A2:C2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MAKET_GENERATOR&lt;/Code&gt;&#10;  &lt;ObjectCode&gt;MAKET_GENERATOR&lt;/ObjectCode&gt;&#10;  &lt;DocName&gt;РЧБ для сверки БР (копия от 22.01.2020 4_44_44)&lt;/DocName&gt;&#10;  &lt;VariantName&gt;РЧБ для сверки БР (копия от 22.01.2020 4:44:44)&lt;/VariantName&gt;&#10;  &lt;VariantLink&gt;280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711D2ED-DF5B-44C8-9A0B-CFFC4E5F0F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2022-04-22T08:38:34Z</cp:lastPrinted>
  <dcterms:created xsi:type="dcterms:W3CDTF">2021-07-07T12:29:10Z</dcterms:created>
  <dcterms:modified xsi:type="dcterms:W3CDTF">2022-04-22T08:44:58Z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сверки БР (копия от 22.01.2020 4_44_44)(21).xlsx</vt:lpwstr>
  </property>
  <property fmtid="{D5CDD505-2E9C-101B-9397-08002B2CF9AE}" pid="3" name="Название отчета">
    <vt:lpwstr>РЧБ для сверки БР (копия от 22.01.2020 4_44_44)(21).xlsx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20.2.2923.288050920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