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Документ" sheetId="2" r:id="rId1"/>
  </sheets>
  <definedNames>
    <definedName name="_xlnm._FilterDatabase" localSheetId="0" hidden="1">Документ!$A$1:$C$122</definedName>
    <definedName name="_xlnm.Print_Titles" localSheetId="0">Документ!$5:$5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2"/>
  <c r="C106"/>
  <c r="C99"/>
  <c r="C69"/>
  <c r="C67"/>
  <c r="C54" l="1"/>
  <c r="C52" l="1"/>
  <c r="C45"/>
  <c r="C40"/>
  <c r="C38"/>
  <c r="C20"/>
  <c r="C36"/>
  <c r="C15"/>
  <c r="C13"/>
  <c r="C6"/>
  <c r="C122" l="1"/>
</calcChain>
</file>

<file path=xl/sharedStrings.xml><?xml version="1.0" encoding="utf-8"?>
<sst xmlns="http://schemas.openxmlformats.org/spreadsheetml/2006/main" count="224" uniqueCount="187">
  <si>
    <t>1</t>
  </si>
  <si>
    <t>2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</si>
  <si>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</si>
  <si>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</si>
  <si>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</si>
  <si>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</si>
  <si>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</si>
  <si>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</si>
  <si>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</si>
  <si>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</si>
  <si>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</si>
  <si>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</si>
  <si>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</si>
  <si>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</si>
  <si>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компенсации затрат бюджетов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</si>
  <si>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</si>
  <si>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</si>
  <si>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</si>
  <si>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</si>
  <si>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</si>
  <si>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</si>
  <si>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</si>
  <si>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</si>
  <si>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048 Федеральная служба по надзору в сфере природопользования</t>
  </si>
  <si>
    <t>076 Федеральное агентство по рыболовству</t>
  </si>
  <si>
    <t>081 Управление Федеральной службы по ветеринарному и фитосанитарному надзору по Республике Коми</t>
  </si>
  <si>
    <t>100 ФЕДЕРАЛЬНОЕ КАЗНАЧЕЙСТВО</t>
  </si>
  <si>
    <t>182 Федеральная налоговая служба</t>
  </si>
  <si>
    <t>188 Министерство внутренних дел Российской Федерации</t>
  </si>
  <si>
    <t>415 Генеральная прокуратура Российской Федерации</t>
  </si>
  <si>
    <t>852 Министерство природных ресурсов и охраны окружающей среды Республики Коми</t>
  </si>
  <si>
    <t>875 Министерство образования, науки и молодежной политики Республики Коми</t>
  </si>
  <si>
    <t>890 Министерство юстиции Республики Коми</t>
  </si>
  <si>
    <t>923 Администрация муниципального района "Сыктывдинский" Республики Коми</t>
  </si>
  <si>
    <t>975 Управление образования администрации муниципального района "Сыктывдинский" Республики Коми</t>
  </si>
  <si>
    <t>Наименование главного администратора доходов бюджетов муниципального района, кода классификации доходов бюджета</t>
  </si>
  <si>
    <t>Кассовое исполнение</t>
  </si>
  <si>
    <t>Тыс.руб.</t>
  </si>
  <si>
    <t>ВСЕГО ДОХОДОВ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</si>
  <si>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</si>
  <si>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</si>
  <si>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</si>
  <si>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1 12 01 041 01 0000 120</t>
  </si>
  <si>
    <t xml:space="preserve">Плата за размещение отходов производства </t>
  </si>
  <si>
    <t>1 12 01 042 01 0000 120</t>
  </si>
  <si>
    <t xml:space="preserve">Плата за размещение твердых коммунальных отходов  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</si>
  <si>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</si>
  <si>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</si>
  <si>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1 03 02 231 01 0000 110</t>
  </si>
  <si>
    <t>1 03 02 241 01 0000 110</t>
  </si>
  <si>
    <t>1 03 02 251 01 0000 110</t>
  </si>
  <si>
    <t>1 03 02 261 01 0000 110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</si>
  <si>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</si>
  <si>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</si>
  <si>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</si>
  <si>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</si>
  <si>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</si>
  <si>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 xml:space="preserve">Налог на доходы физических лиц в виде фиксированных авансовых платежей с доходов, полученных физическими лицами являющимися иностранными гражданами, осуществлеющими трудовую деятельность на основании татента в соответствии со статьей 227 1 Налогового кодекса Российской Федерации </t>
  </si>
  <si>
    <t>1 01 02 080 01 0000 110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</si>
  <si>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</si>
  <si>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</si>
  <si>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</si>
  <si>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</si>
  <si>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</si>
  <si>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</si>
  <si>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</si>
  <si>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</si>
  <si>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</si>
  <si>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1 05 02 010 02 0000 110</t>
  </si>
  <si>
    <t>Единый налог на вмененный доход для отдельных видов деятельности</t>
  </si>
  <si>
    <t>1 05 02 020 02 0000 110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</si>
  <si>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</si>
  <si>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1 05 03 010 01 0000 110</t>
  </si>
  <si>
    <t>Единый сельскохозяйственный налог</t>
  </si>
  <si>
    <t>1 05 03 020 01 0000 110</t>
  </si>
  <si>
    <t>Единый сельскохозяйственный налог (за налоговые периоды, истекшие до 1 января 2011 года)</t>
  </si>
  <si>
    <t>1 05 04 020 02 0000 110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</si>
  <si>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</si>
  <si>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</si>
  <si>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</si>
  <si>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1 16 10 129 01 0000 140</t>
  </si>
  <si>
    <t>1 16 01 203 01 0000 140</t>
  </si>
  <si>
    <t>1 16 11 05001 0000 140</t>
  </si>
  <si>
    <t>1 16 01 173 01 0000 140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</si>
  <si>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</si>
  <si>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</si>
  <si>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</si>
  <si>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</si>
  <si>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</si>
  <si>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</si>
  <si>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</si>
  <si>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</si>
  <si>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</si>
  <si>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</si>
  <si>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</si>
  <si>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</si>
  <si>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</si>
  <si>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</si>
  <si>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</si>
  <si>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</si>
  <si>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</si>
  <si>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</si>
  <si>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</si>
  <si>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</si>
  <si>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1 11 05 013 05 0000 120</t>
  </si>
  <si>
    <t>1 11 05 025 05 0000 120</t>
  </si>
  <si>
    <t>1 11 05 035 05 0000 120</t>
  </si>
  <si>
    <t>1 11 05 075 05 0000 120</t>
  </si>
  <si>
    <t>1 11 09 045 05 0000 120</t>
  </si>
  <si>
    <t>1 13 02 995 05 0000 130</t>
  </si>
  <si>
    <t>1 14 06 013 05 0000 430</t>
  </si>
  <si>
    <t>1 14 06 313 05 0000 430</t>
  </si>
  <si>
    <t>1 14 06 325 05 0000 430</t>
  </si>
  <si>
    <t>1 16 07 010 05 0000 140</t>
  </si>
  <si>
    <t>1 17 01 050 05 0000 180</t>
  </si>
  <si>
    <t>1 17 05 050 05 0000 180</t>
  </si>
  <si>
    <t>1 14 02 053 05 0000 410</t>
  </si>
  <si>
    <t>1 16 10 100 05 0000 140</t>
  </si>
  <si>
    <t>1 12 01 010 01 0000 120</t>
  </si>
  <si>
    <t>879 Министерство цифрового развития,связи и массовых коммуникаций Республики Коми, науки и молодежной политики Республики Коми</t>
  </si>
  <si>
    <t>1 08 07 150 01 0000 110</t>
  </si>
  <si>
    <t>Государственная пошлина за выдачу разрешения на установку рекламной конструкции</t>
  </si>
  <si>
    <t>1 16 01 133 01 0000 140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</si>
  <si>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</si>
  <si>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                     Приложение 1                                                                                                                     к постановлению администрации                                                                         муниципального района "Сыктывдинский"  Республики Коми                                                                                                                                      от         2022 года №  </t>
  </si>
  <si>
    <t xml:space="preserve">Доходы бюджета муниципального района "Сыктывдинский"  Республики Коми                  за 2021 год по кодам классификации доходов бюджета 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</si>
  <si>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</si>
  <si>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1 16 01 333 01 0000 140</t>
  </si>
  <si>
    <t>1 16 11 050 10 0000 140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</si>
  <si>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</si>
  <si>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</si>
  <si>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905 Контрольно-счетная палата муниципального района "Сыктывдинский" Республики Коми</t>
  </si>
  <si>
    <t>2 02 40 014 05 0000 150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</si>
  <si>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</si>
  <si>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</si>
  <si>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реализацию мероприятий по обеспечению жильем молодых семей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</si>
  <si>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</si>
  <si>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</si>
  <si>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</si>
  <si>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</si>
  <si>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</si>
  <si>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</si>
  <si>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муниципальных районов на проведение Всероссийской переписи населения 2020 года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</si>
  <si>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</si>
  <si>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Прочие безвозмездные поступления в бюджеты муниципальных районов</t>
  </si>
  <si>
    <t>Доходы бюджетов муниципальных районов от возврата иными организациями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</si>
  <si>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</si>
  <si>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2 02 20 299 05 0000 150</t>
  </si>
  <si>
    <t>2 02 20 302 05 0000 150</t>
  </si>
  <si>
    <t>2 02 25 497 05 0000 150</t>
  </si>
  <si>
    <t>2 02 29 999 05 0000 150</t>
  </si>
  <si>
    <t>2 02 30 024 05 0000 150</t>
  </si>
  <si>
    <t>2 02 35 082 05 0000 150</t>
  </si>
  <si>
    <t>2 02 35 120 05 0000 150</t>
  </si>
  <si>
    <t>2 02 35 135 05 0000 150</t>
  </si>
  <si>
    <t>2 02 35 176 05 0000 150</t>
  </si>
  <si>
    <t>2 02 35 469 05 0000 150</t>
  </si>
  <si>
    <t>2 07 05 010 05 0000 150</t>
  </si>
  <si>
    <t>2 07 05 030 05 0000 150</t>
  </si>
  <si>
    <t>2 18 05 030 05 0000 150</t>
  </si>
  <si>
    <t>2 19 60 010 05 0000 150</t>
  </si>
  <si>
    <t>956 Управление культуры администрации муниципального района "Сыктывдинский" Республики Коми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</si>
  <si>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</si>
  <si>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</si>
  <si>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</si>
  <si>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</si>
  <si>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2 02 25 467 05 0000 150</t>
  </si>
  <si>
    <t>2 02 25 519 05 0000 150</t>
  </si>
  <si>
    <t>2 18 05 010 05 0000 150</t>
  </si>
  <si>
    <t>2 18 05 020 05 0000 150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</si>
  <si>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</si>
  <si>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</si>
  <si>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субвенции бюджетам муниципальных районов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</si>
  <si>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</si>
  <si>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2 02 25 304 05 0000 150</t>
  </si>
  <si>
    <t>2 02 30 029 05 0000 150</t>
  </si>
  <si>
    <t>2 02 39 999 05 0000 150</t>
  </si>
  <si>
    <t>2 02 45 303 05 0000 150</t>
  </si>
  <si>
    <t>992 Управление финансов администрации муниципального района "Сыктывдинский" Республики Коми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</si>
  <si>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</si>
  <si>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</si>
  <si>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</si>
  <si>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</si>
  <si>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2 02 15 001 05 0000 150</t>
  </si>
  <si>
    <t>2 02 15 002 05 0000 150</t>
  </si>
  <si>
    <t>2 02 19 999 05 0000 150</t>
  </si>
  <si>
    <t>2 18 60 010 05 0000 150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</si>
</sst>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#,##0.0"/>
    <numFmt numFmtId="166" formatCode="?"/>
    <numFmt numFmtId="167" formatCode="_-* #,##0.00_р_._-;\-* #,##0.00_р_._-;_-* &quot;-&quot;??_р_._-;_-@_-"/>
    <numFmt numFmtId="168" formatCode="_-* #,##0.0_р_._-;\-* #,##0.0_р_._-;_-* &quot;-&quot;??_р_._-;_-@_-"/>
    <numFmt numFmtId="169" formatCode="_-* #,##0.0\ _₽_-;\-* #,##0.0\ _₽_-;_-* &quot;-&quot;?\ _₽_-;_-@_-"/>
    <numFmt numFmtId="170" formatCode="#,##0.0\ _₽"/>
  </numFmts>
  <fonts count="15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8.5"/>
      <name val="MS Sans Serif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2" borderId="3">
      <alignment horizontal="center" vertical="top" shrinkToFit="1"/>
    </xf>
    <xf numFmtId="0" fontId="2" fillId="2" borderId="4">
      <alignment horizontal="left" vertical="top" wrapText="1"/>
    </xf>
    <xf numFmtId="49" fontId="2" fillId="2" borderId="4">
      <alignment horizontal="center" vertical="top" shrinkToFit="1"/>
    </xf>
    <xf numFmtId="165" fontId="2" fillId="2" borderId="5">
      <alignment horizontal="right" vertical="top" shrinkToFit="1"/>
    </xf>
    <xf numFmtId="49" fontId="3" fillId="0" borderId="3">
      <alignment horizontal="center" vertical="top" shrinkToFit="1"/>
    </xf>
    <xf numFmtId="0" fontId="1" fillId="0" borderId="4">
      <alignment horizontal="left" vertical="top" wrapText="1"/>
    </xf>
    <xf numFmtId="49" fontId="1" fillId="0" borderId="4">
      <alignment horizontal="center" vertical="top" shrinkToFit="1"/>
    </xf>
    <xf numFmtId="165" fontId="4" fillId="0" borderId="5">
      <alignment horizontal="right" vertical="top" shrinkToFit="1"/>
    </xf>
    <xf numFmtId="0" fontId="5" fillId="3" borderId="6"/>
    <xf numFmtId="165" fontId="5" fillId="3" borderId="7">
      <alignment horizontal="right" shrinkToFit="1"/>
    </xf>
    <xf numFmtId="0" fontId="1" fillId="0" borderId="8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5" fillId="3" borderId="7">
      <alignment horizontal="right" shrinkToFit="1"/>
    </xf>
    <xf numFmtId="4" fontId="2" fillId="2" borderId="5">
      <alignment horizontal="right" vertical="top" shrinkToFit="1"/>
    </xf>
    <xf numFmtId="4" fontId="4" fillId="0" borderId="5">
      <alignment horizontal="right" vertical="top" shrinkToFit="1"/>
    </xf>
    <xf numFmtId="164" fontId="6" fillId="0" borderId="0" applyFont="0" applyFill="0" applyBorder="0" applyAlignment="0" applyProtection="0"/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4" fontId="1" fillId="0" borderId="5">
      <alignment horizontal="right" vertical="top" shrinkToFit="1"/>
    </xf>
    <xf numFmtId="4" fontId="1" fillId="0" borderId="5">
      <alignment horizontal="right" vertical="top" shrinkToFit="1"/>
    </xf>
    <xf numFmtId="4" fontId="13" fillId="0" borderId="5">
      <alignment horizontal="right" vertical="top" shrinkToFit="1"/>
    </xf>
    <xf numFmtId="49" fontId="3" fillId="0" borderId="3">
      <alignment horizontal="center" vertical="top" shrinkToFit="1"/>
    </xf>
    <xf numFmtId="49" fontId="13" fillId="0" borderId="4">
      <alignment horizontal="center" vertical="top" shrinkToFit="1"/>
    </xf>
    <xf numFmtId="49" fontId="13" fillId="0" borderId="4">
      <alignment horizontal="center" vertical="top" shrinkToFit="1"/>
    </xf>
    <xf numFmtId="0" fontId="13" fillId="0" borderId="4">
      <alignment horizontal="left" vertical="top" wrapText="1"/>
    </xf>
    <xf numFmtId="0" fontId="14" fillId="0" borderId="1"/>
    <xf numFmtId="167" fontId="14" fillId="0" borderId="1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wrapText="1"/>
    </xf>
    <xf numFmtId="0" fontId="11" fillId="0" borderId="10" xfId="1" applyFont="1" applyBorder="1" applyAlignment="1">
      <alignment vertical="top" wrapText="1"/>
    </xf>
    <xf numFmtId="0" fontId="9" fillId="0" borderId="0" xfId="0" applyFont="1" applyProtection="1">
      <protection locked="0"/>
    </xf>
    <xf numFmtId="0" fontId="11" fillId="0" borderId="1" xfId="13" applyNumberFormat="1" applyFont="1" applyBorder="1" applyProtection="1"/>
    <xf numFmtId="49" fontId="11" fillId="4" borderId="9" xfId="9" applyNumberFormat="1" applyFont="1" applyFill="1" applyBorder="1" applyProtection="1">
      <alignment horizontal="center" vertical="top" shrinkToFit="1"/>
    </xf>
    <xf numFmtId="0" fontId="11" fillId="4" borderId="9" xfId="8" quotePrefix="1" applyNumberFormat="1" applyFont="1" applyFill="1" applyBorder="1" applyProtection="1">
      <alignment horizontal="left" vertical="top" wrapText="1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left" vertical="center" wrapText="1"/>
    </xf>
    <xf numFmtId="49" fontId="9" fillId="4" borderId="9" xfId="0" applyNumberFormat="1" applyFont="1" applyFill="1" applyBorder="1" applyAlignment="1">
      <alignment horizontal="center" vertical="top" wrapText="1"/>
    </xf>
    <xf numFmtId="0" fontId="11" fillId="4" borderId="9" xfId="24" quotePrefix="1" applyFont="1" applyFill="1" applyBorder="1">
      <alignment horizontal="left" vertical="top" wrapText="1"/>
    </xf>
    <xf numFmtId="0" fontId="11" fillId="4" borderId="9" xfId="24" quotePrefix="1" applyFont="1" applyFill="1" applyBorder="1" applyAlignment="1">
      <alignment horizontal="left" vertical="top" wrapText="1"/>
    </xf>
    <xf numFmtId="49" fontId="9" fillId="4" borderId="11" xfId="0" applyNumberFormat="1" applyFont="1" applyFill="1" applyBorder="1" applyAlignment="1">
      <alignment horizontal="center" vertical="top" wrapText="1"/>
    </xf>
    <xf numFmtId="166" fontId="9" fillId="4" borderId="9" xfId="0" applyNumberFormat="1" applyFont="1" applyFill="1" applyBorder="1" applyAlignment="1">
      <alignment horizontal="left" vertical="center" wrapText="1"/>
    </xf>
    <xf numFmtId="165" fontId="0" fillId="0" borderId="0" xfId="0" applyNumberFormat="1" applyProtection="1">
      <protection locked="0"/>
    </xf>
    <xf numFmtId="49" fontId="9" fillId="4" borderId="12" xfId="0" applyNumberFormat="1" applyFont="1" applyFill="1" applyBorder="1" applyAlignment="1">
      <alignment horizontal="left" vertical="center" wrapText="1"/>
    </xf>
    <xf numFmtId="4" fontId="0" fillId="0" borderId="0" xfId="0" applyNumberFormat="1" applyProtection="1">
      <protection locked="0"/>
    </xf>
    <xf numFmtId="168" fontId="9" fillId="4" borderId="9" xfId="23" applyNumberFormat="1" applyFont="1" applyFill="1" applyBorder="1" applyAlignment="1">
      <alignment horizontal="center" vertical="center"/>
    </xf>
    <xf numFmtId="0" fontId="11" fillId="4" borderId="13" xfId="24" quotePrefix="1" applyFont="1" applyFill="1" applyBorder="1">
      <alignment horizontal="left" vertical="top" wrapText="1"/>
    </xf>
    <xf numFmtId="169" fontId="0" fillId="0" borderId="0" xfId="0" applyNumberFormat="1" applyProtection="1">
      <protection locked="0"/>
    </xf>
    <xf numFmtId="0" fontId="11" fillId="4" borderId="9" xfId="33" quotePrefix="1" applyFont="1" applyFill="1" applyBorder="1">
      <alignment horizontal="left" vertical="top" wrapText="1"/>
    </xf>
    <xf numFmtId="49" fontId="11" fillId="4" borderId="9" xfId="32" applyFont="1" applyFill="1" applyBorder="1" applyAlignment="1">
      <alignment horizontal="center" vertical="top" shrinkToFit="1"/>
    </xf>
    <xf numFmtId="0" fontId="11" fillId="4" borderId="13" xfId="26" quotePrefix="1" applyFont="1" applyFill="1" applyBorder="1">
      <alignment horizontal="left" vertical="top" wrapText="1"/>
    </xf>
    <xf numFmtId="0" fontId="11" fillId="4" borderId="12" xfId="24" quotePrefix="1" applyFont="1" applyFill="1" applyBorder="1">
      <alignment horizontal="left" vertical="top" wrapText="1"/>
    </xf>
    <xf numFmtId="0" fontId="11" fillId="4" borderId="12" xfId="33" quotePrefix="1" applyFont="1" applyFill="1" applyBorder="1">
      <alignment horizontal="left" vertical="top" wrapText="1"/>
    </xf>
    <xf numFmtId="49" fontId="9" fillId="4" borderId="14" xfId="0" applyNumberFormat="1" applyFont="1" applyFill="1" applyBorder="1" applyAlignment="1">
      <alignment horizontal="center" vertical="top" wrapText="1"/>
    </xf>
    <xf numFmtId="49" fontId="11" fillId="4" borderId="9" xfId="31" applyFont="1" applyFill="1" applyBorder="1">
      <alignment horizontal="center" vertical="top" shrinkToFit="1"/>
    </xf>
    <xf numFmtId="0" fontId="11" fillId="4" borderId="9" xfId="25" quotePrefix="1" applyFont="1" applyFill="1" applyBorder="1">
      <alignment horizontal="left" vertical="top" wrapText="1"/>
    </xf>
    <xf numFmtId="49" fontId="9" fillId="4" borderId="9" xfId="31" applyFont="1" applyFill="1" applyBorder="1">
      <alignment horizontal="center" vertical="top" shrinkToFit="1"/>
    </xf>
    <xf numFmtId="49" fontId="11" fillId="4" borderId="9" xfId="32" applyFont="1" applyFill="1" applyBorder="1" applyAlignment="1">
      <alignment horizontal="center" vertical="center" shrinkToFit="1"/>
    </xf>
    <xf numFmtId="166" fontId="9" fillId="4" borderId="9" xfId="34" applyNumberFormat="1" applyFont="1" applyFill="1" applyBorder="1" applyAlignment="1">
      <alignment horizontal="left" vertical="center" wrapText="1"/>
    </xf>
    <xf numFmtId="0" fontId="11" fillId="4" borderId="4" xfId="25" quotePrefix="1" applyFont="1" applyFill="1">
      <alignment horizontal="left" vertical="top" wrapText="1"/>
    </xf>
    <xf numFmtId="0" fontId="11" fillId="4" borderId="13" xfId="25" quotePrefix="1" applyFont="1" applyFill="1" applyBorder="1">
      <alignment horizontal="left" vertical="top" wrapText="1"/>
    </xf>
    <xf numFmtId="0" fontId="11" fillId="4" borderId="4" xfId="24" quotePrefix="1" applyFont="1" applyFill="1">
      <alignment horizontal="left" vertical="top" wrapText="1"/>
    </xf>
    <xf numFmtId="0" fontId="9" fillId="4" borderId="15" xfId="26" quotePrefix="1" applyFont="1" applyFill="1" applyBorder="1">
      <alignment horizontal="left" vertical="top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12" fillId="4" borderId="9" xfId="11" applyNumberFormat="1" applyFont="1" applyFill="1" applyBorder="1" applyProtection="1"/>
    <xf numFmtId="0" fontId="11" fillId="4" borderId="4" xfId="26" applyFont="1" applyFill="1">
      <alignment horizontal="left" vertical="top" wrapText="1"/>
    </xf>
    <xf numFmtId="0" fontId="11" fillId="4" borderId="9" xfId="33" applyFont="1" applyFill="1" applyBorder="1">
      <alignment horizontal="left" vertical="top" wrapText="1"/>
    </xf>
    <xf numFmtId="0" fontId="9" fillId="4" borderId="9" xfId="0" applyFont="1" applyFill="1" applyBorder="1" applyAlignment="1" applyProtection="1">
      <alignment horizontal="center" vertical="center"/>
      <protection locked="0"/>
    </xf>
    <xf numFmtId="165" fontId="12" fillId="4" borderId="9" xfId="6" applyNumberFormat="1" applyFont="1" applyFill="1" applyBorder="1" applyAlignment="1" applyProtection="1">
      <alignment horizontal="center" vertical="center" shrinkToFit="1"/>
    </xf>
    <xf numFmtId="165" fontId="11" fillId="4" borderId="9" xfId="10" applyNumberFormat="1" applyFont="1" applyFill="1" applyBorder="1" applyAlignment="1" applyProtection="1">
      <alignment horizontal="center" vertical="center" shrinkToFit="1"/>
    </xf>
    <xf numFmtId="165" fontId="11" fillId="4" borderId="9" xfId="29" applyNumberFormat="1" applyFont="1" applyFill="1" applyBorder="1" applyAlignment="1">
      <alignment horizontal="center" vertical="center" shrinkToFit="1"/>
    </xf>
    <xf numFmtId="165" fontId="11" fillId="4" borderId="9" xfId="28" applyNumberFormat="1" applyFont="1" applyFill="1" applyBorder="1" applyAlignment="1">
      <alignment horizontal="center" vertical="center" shrinkToFit="1"/>
    </xf>
    <xf numFmtId="165" fontId="11" fillId="4" borderId="9" xfId="27" applyNumberFormat="1" applyFont="1" applyFill="1" applyBorder="1" applyAlignment="1">
      <alignment horizontal="center" vertical="center" shrinkToFit="1"/>
    </xf>
    <xf numFmtId="165" fontId="11" fillId="4" borderId="9" xfId="6" applyNumberFormat="1" applyFont="1" applyFill="1" applyBorder="1" applyAlignment="1" applyProtection="1">
      <alignment horizontal="center" vertical="center" shrinkToFit="1"/>
    </xf>
    <xf numFmtId="165" fontId="12" fillId="4" borderId="9" xfId="12" applyNumberFormat="1" applyFont="1" applyFill="1" applyBorder="1" applyAlignment="1" applyProtection="1">
      <alignment horizontal="center" vertical="center" shrinkToFit="1"/>
    </xf>
    <xf numFmtId="49" fontId="11" fillId="4" borderId="11" xfId="31" applyFont="1" applyFill="1" applyBorder="1">
      <alignment horizontal="center" vertical="top" shrinkToFit="1"/>
    </xf>
    <xf numFmtId="0" fontId="11" fillId="4" borderId="15" xfId="26" applyFont="1" applyFill="1" applyBorder="1" applyAlignment="1">
      <alignment vertical="top" wrapText="1"/>
    </xf>
    <xf numFmtId="168" fontId="9" fillId="4" borderId="11" xfId="23" applyNumberFormat="1" applyFont="1" applyFill="1" applyBorder="1" applyAlignment="1">
      <alignment horizontal="center" vertical="center"/>
    </xf>
    <xf numFmtId="49" fontId="11" fillId="0" borderId="9" xfId="9" applyNumberFormat="1" applyFont="1" applyBorder="1" applyProtection="1">
      <alignment horizontal="center" vertical="top" shrinkToFit="1"/>
    </xf>
    <xf numFmtId="0" fontId="11" fillId="0" borderId="9" xfId="8" applyNumberFormat="1" applyFont="1" applyBorder="1" applyProtection="1">
      <alignment horizontal="left" vertical="top" wrapText="1"/>
    </xf>
    <xf numFmtId="165" fontId="11" fillId="0" borderId="9" xfId="22" applyNumberFormat="1" applyFont="1" applyBorder="1" applyAlignment="1" applyProtection="1">
      <alignment horizontal="center" vertical="top" shrinkToFit="1"/>
    </xf>
    <xf numFmtId="49" fontId="11" fillId="4" borderId="11" xfId="32" applyFont="1" applyFill="1" applyBorder="1" applyAlignment="1">
      <alignment horizontal="center" vertical="center" shrinkToFit="1"/>
    </xf>
    <xf numFmtId="0" fontId="11" fillId="0" borderId="15" xfId="33" applyFont="1" applyBorder="1" applyAlignment="1">
      <alignment vertical="top" wrapText="1"/>
    </xf>
    <xf numFmtId="165" fontId="11" fillId="4" borderId="11" xfId="10" applyNumberFormat="1" applyFont="1" applyFill="1" applyBorder="1" applyAlignment="1" applyProtection="1">
      <alignment horizontal="center" vertical="center" shrinkToFit="1"/>
    </xf>
    <xf numFmtId="0" fontId="11" fillId="0" borderId="9" xfId="26" applyFont="1" applyBorder="1" applyAlignment="1">
      <alignment vertical="top" wrapText="1"/>
    </xf>
    <xf numFmtId="170" fontId="11" fillId="4" borderId="9" xfId="10" applyNumberFormat="1" applyFont="1" applyFill="1" applyBorder="1" applyAlignment="1" applyProtection="1">
      <alignment horizontal="center" vertical="center" shrinkToFit="1"/>
    </xf>
    <xf numFmtId="170" fontId="11" fillId="0" borderId="9" xfId="22" applyNumberFormat="1" applyFont="1" applyBorder="1" applyAlignment="1" applyProtection="1">
      <alignment horizontal="center" vertical="top" shrinkToFit="1"/>
    </xf>
    <xf numFmtId="170" fontId="12" fillId="0" borderId="9" xfId="22" applyNumberFormat="1" applyFont="1" applyBorder="1" applyAlignment="1" applyProtection="1">
      <alignment horizontal="center" vertical="top" shrinkToFit="1"/>
    </xf>
    <xf numFmtId="170" fontId="11" fillId="0" borderId="9" xfId="22" applyNumberFormat="1" applyFont="1" applyBorder="1" applyProtection="1">
      <alignment horizontal="right" vertical="top" shrinkToFit="1"/>
    </xf>
    <xf numFmtId="165" fontId="12" fillId="4" borderId="9" xfId="10" applyNumberFormat="1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right" wrapText="1"/>
    </xf>
    <xf numFmtId="0" fontId="12" fillId="4" borderId="9" xfId="4" applyNumberFormat="1" applyFont="1" applyFill="1" applyBorder="1" applyAlignment="1" applyProtection="1">
      <alignment horizontal="center" vertical="top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wrapText="1"/>
    </xf>
    <xf numFmtId="0" fontId="11" fillId="0" borderId="1" xfId="14" applyFont="1">
      <alignment horizontal="left" vertical="top" wrapText="1"/>
    </xf>
    <xf numFmtId="0" fontId="12" fillId="4" borderId="12" xfId="4" applyNumberFormat="1" applyFont="1" applyFill="1" applyBorder="1" applyAlignment="1" applyProtection="1">
      <alignment horizontal="center" vertical="top" wrapText="1"/>
    </xf>
    <xf numFmtId="0" fontId="12" fillId="4" borderId="16" xfId="4" applyNumberFormat="1" applyFont="1" applyFill="1" applyBorder="1" applyAlignment="1" applyProtection="1">
      <alignment horizontal="center" vertical="top" wrapText="1"/>
    </xf>
    <xf numFmtId="168" fontId="7" fillId="4" borderId="9" xfId="23" applyNumberFormat="1" applyFont="1" applyFill="1" applyBorder="1" applyAlignment="1">
      <alignment horizontal="center" vertical="center"/>
    </xf>
  </cellXfs>
  <cellStyles count="36">
    <cellStyle name="br" xfId="17"/>
    <cellStyle name="col" xfId="16"/>
    <cellStyle name="ex58" xfId="20"/>
    <cellStyle name="ex59" xfId="3"/>
    <cellStyle name="ex60" xfId="4"/>
    <cellStyle name="ex61" xfId="5"/>
    <cellStyle name="ex62" xfId="21"/>
    <cellStyle name="ex63" xfId="7"/>
    <cellStyle name="ex64" xfId="8"/>
    <cellStyle name="ex65" xfId="9"/>
    <cellStyle name="ex66" xfId="22"/>
    <cellStyle name="ex73" xfId="25"/>
    <cellStyle name="ex77" xfId="26"/>
    <cellStyle name="ex79" xfId="27"/>
    <cellStyle name="ex81" xfId="32"/>
    <cellStyle name="ex82" xfId="33"/>
    <cellStyle name="ex84" xfId="28"/>
    <cellStyle name="ex85" xfId="30"/>
    <cellStyle name="ex86" xfId="31"/>
    <cellStyle name="ex87" xfId="24"/>
    <cellStyle name="ex89" xfId="29"/>
    <cellStyle name="st57" xfId="1"/>
    <cellStyle name="st67" xfId="12"/>
    <cellStyle name="st68" xfId="6"/>
    <cellStyle name="st69" xfId="10"/>
    <cellStyle name="style0" xfId="18"/>
    <cellStyle name="td" xfId="19"/>
    <cellStyle name="tr" xfId="15"/>
    <cellStyle name="xl_bot_header" xfId="2"/>
    <cellStyle name="xl_footer" xfId="14"/>
    <cellStyle name="xl_total_bot" xfId="13"/>
    <cellStyle name="xl_total_center" xfId="11"/>
    <cellStyle name="Обычный" xfId="0" builtinId="0"/>
    <cellStyle name="Обычный 2" xfId="34"/>
    <cellStyle name="Финансовый" xfId="23" builtinId="3"/>
    <cellStyle name="Финансовый 2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2"/>
  <sheetViews>
    <sheetView showGridLines="0" tabSelected="1" view="pageBreakPreview" zoomScaleSheetLayoutView="100" workbookViewId="0">
      <pane ySplit="5" topLeftCell="A114" activePane="bottomLeft" state="frozen"/>
      <selection pane="bottomLeft" activeCell="C67" sqref="C67"/>
    </sheetView>
  </sheetViews>
  <sheetFormatPr defaultColWidth="9.140625" defaultRowHeight="15"/>
  <cols>
    <col min="1" max="1" width="21.5703125" style="1" customWidth="1"/>
    <col min="2" max="2" width="56.85546875" style="1" customWidth="1"/>
    <col min="3" max="3" width="11.28515625" style="1" customWidth="1"/>
    <col min="4" max="4" width="11.7109375" style="1" bestFit="1" customWidth="1"/>
    <col min="5" max="16384" width="9.140625" style="1"/>
  </cols>
  <sheetData>
    <row r="1" spans="1:4" ht="51" customHeight="1">
      <c r="A1" s="3"/>
      <c r="B1" s="64" t="s">
        <v>124</v>
      </c>
      <c r="C1" s="64"/>
    </row>
    <row r="2" spans="1:4" ht="34.5" customHeight="1">
      <c r="A2" s="67" t="s">
        <v>125</v>
      </c>
      <c r="B2" s="67"/>
      <c r="C2" s="67"/>
    </row>
    <row r="3" spans="1:4" ht="15.2" customHeight="1">
      <c r="A3" s="4"/>
      <c r="B3" s="4"/>
      <c r="C3" s="4" t="s">
        <v>37</v>
      </c>
    </row>
    <row r="4" spans="1:4" ht="25.5">
      <c r="A4" s="66" t="s">
        <v>35</v>
      </c>
      <c r="B4" s="66"/>
      <c r="C4" s="2" t="s">
        <v>36</v>
      </c>
    </row>
    <row r="5" spans="1:4">
      <c r="A5" s="66" t="s">
        <v>0</v>
      </c>
      <c r="B5" s="66"/>
      <c r="C5" s="37" t="s">
        <v>1</v>
      </c>
    </row>
    <row r="6" spans="1:4">
      <c r="A6" s="65" t="s">
        <v>23</v>
      </c>
      <c r="B6" s="65"/>
      <c r="C6" s="42">
        <f>C7+C8+C9+C10</f>
        <v>762.18230000000005</v>
      </c>
    </row>
    <row r="7" spans="1:4" ht="25.5">
      <c r="A7" s="11" t="s">
        <v>118</v>
      </c>
      <c r="B7" s="10" t="s">
        <v>39</v>
      </c>
      <c r="C7" s="43">
        <v>135.30000000000001</v>
      </c>
    </row>
    <row r="8" spans="1:4">
      <c r="A8" s="11" t="s">
        <v>40</v>
      </c>
      <c r="B8" s="10" t="s">
        <v>41</v>
      </c>
      <c r="C8" s="43">
        <v>558.5</v>
      </c>
    </row>
    <row r="9" spans="1:4">
      <c r="A9" s="11" t="s">
        <v>42</v>
      </c>
      <c r="B9" s="10" t="s">
        <v>43</v>
      </c>
      <c r="C9" s="43">
        <v>68.2</v>
      </c>
    </row>
    <row r="10" spans="1:4">
      <c r="A10" s="11" t="s">
        <v>44</v>
      </c>
      <c r="B10" s="10" t="s">
        <v>45</v>
      </c>
      <c r="C10" s="43">
        <v>0.18229999999999999</v>
      </c>
    </row>
    <row r="11" spans="1:4">
      <c r="A11" s="65" t="s">
        <v>24</v>
      </c>
      <c r="B11" s="65"/>
      <c r="C11" s="42">
        <v>9.06E-2</v>
      </c>
    </row>
    <row r="12" spans="1:4" ht="51">
      <c r="A12" s="11" t="s">
        <v>46</v>
      </c>
      <c r="B12" s="12" t="s">
        <v>47</v>
      </c>
      <c r="C12" s="43">
        <v>9.06E-2</v>
      </c>
    </row>
    <row r="13" spans="1:4" ht="33" customHeight="1">
      <c r="A13" s="65" t="s">
        <v>25</v>
      </c>
      <c r="B13" s="65"/>
      <c r="C13" s="42">
        <f>C14</f>
        <v>60.9</v>
      </c>
    </row>
    <row r="14" spans="1:4" ht="60.6" customHeight="1">
      <c r="A14" s="11" t="s">
        <v>46</v>
      </c>
      <c r="B14" s="13" t="s">
        <v>47</v>
      </c>
      <c r="C14" s="43">
        <v>60.9</v>
      </c>
    </row>
    <row r="15" spans="1:4">
      <c r="A15" s="65" t="s">
        <v>26</v>
      </c>
      <c r="B15" s="65"/>
      <c r="C15" s="42">
        <f>C16+C17+C18+C19</f>
        <v>22871.100000000002</v>
      </c>
      <c r="D15" s="16"/>
    </row>
    <row r="16" spans="1:4" ht="89.25">
      <c r="A16" s="11" t="s">
        <v>48</v>
      </c>
      <c r="B16" s="8" t="s">
        <v>2</v>
      </c>
      <c r="C16" s="43">
        <v>10558.7</v>
      </c>
    </row>
    <row r="17" spans="1:5" ht="102">
      <c r="A17" s="11" t="s">
        <v>49</v>
      </c>
      <c r="B17" s="8" t="s">
        <v>3</v>
      </c>
      <c r="C17" s="43">
        <v>74.2</v>
      </c>
    </row>
    <row r="18" spans="1:5" ht="89.25">
      <c r="A18" s="11" t="s">
        <v>50</v>
      </c>
      <c r="B18" s="8" t="s">
        <v>4</v>
      </c>
      <c r="C18" s="43">
        <v>14038.7</v>
      </c>
    </row>
    <row r="19" spans="1:5" ht="89.25">
      <c r="A19" s="14" t="s">
        <v>51</v>
      </c>
      <c r="B19" s="8" t="s">
        <v>5</v>
      </c>
      <c r="C19" s="43">
        <v>-1800.5</v>
      </c>
    </row>
    <row r="20" spans="1:5">
      <c r="A20" s="65" t="s">
        <v>27</v>
      </c>
      <c r="B20" s="65"/>
      <c r="C20" s="42">
        <f>C21+C22+C23+C24+C25+C26+C27+C28+C29+C30+C31+C32+C33+C34+C35</f>
        <v>301271.87307000003</v>
      </c>
      <c r="D20" s="21"/>
    </row>
    <row r="21" spans="1:5" ht="63.75">
      <c r="A21" s="11" t="s">
        <v>60</v>
      </c>
      <c r="B21" s="10" t="s">
        <v>61</v>
      </c>
      <c r="C21" s="43">
        <v>267113</v>
      </c>
      <c r="D21" s="16"/>
    </row>
    <row r="22" spans="1:5" ht="89.25">
      <c r="A22" s="11" t="s">
        <v>52</v>
      </c>
      <c r="B22" s="15" t="s">
        <v>53</v>
      </c>
      <c r="C22" s="43">
        <v>1998.3</v>
      </c>
    </row>
    <row r="23" spans="1:5" ht="38.25">
      <c r="A23" s="11" t="s">
        <v>54</v>
      </c>
      <c r="B23" s="10" t="s">
        <v>55</v>
      </c>
      <c r="C23" s="43">
        <v>4787.8999999999996</v>
      </c>
    </row>
    <row r="24" spans="1:5" ht="63.75">
      <c r="A24" s="11" t="s">
        <v>56</v>
      </c>
      <c r="B24" s="15" t="s">
        <v>57</v>
      </c>
      <c r="C24" s="43">
        <v>122.2</v>
      </c>
    </row>
    <row r="25" spans="1:5" ht="76.5">
      <c r="A25" s="11" t="s">
        <v>58</v>
      </c>
      <c r="B25" s="33" t="s">
        <v>59</v>
      </c>
      <c r="C25" s="43">
        <v>2414.1</v>
      </c>
    </row>
    <row r="26" spans="1:5" ht="25.5">
      <c r="A26" s="9" t="s">
        <v>62</v>
      </c>
      <c r="B26" s="17" t="s">
        <v>63</v>
      </c>
      <c r="C26" s="44">
        <v>13723.8</v>
      </c>
      <c r="D26" s="18"/>
      <c r="E26" s="18"/>
    </row>
    <row r="27" spans="1:5" ht="38.25">
      <c r="A27" s="9" t="s">
        <v>64</v>
      </c>
      <c r="B27" s="24" t="s">
        <v>65</v>
      </c>
      <c r="C27" s="44">
        <v>-1.7</v>
      </c>
    </row>
    <row r="28" spans="1:5" ht="51">
      <c r="A28" s="9" t="s">
        <v>66</v>
      </c>
      <c r="B28" s="17" t="s">
        <v>67</v>
      </c>
      <c r="C28" s="45">
        <v>9528.5</v>
      </c>
    </row>
    <row r="29" spans="1:5" ht="25.5">
      <c r="A29" s="9" t="s">
        <v>68</v>
      </c>
      <c r="B29" s="17" t="s">
        <v>69</v>
      </c>
      <c r="C29" s="45">
        <v>2245</v>
      </c>
    </row>
    <row r="30" spans="1:5" ht="38.25">
      <c r="A30" s="9" t="s">
        <v>70</v>
      </c>
      <c r="B30" s="34" t="s">
        <v>71</v>
      </c>
      <c r="C30" s="45">
        <v>-11.1</v>
      </c>
    </row>
    <row r="31" spans="1:5">
      <c r="A31" s="9" t="s">
        <v>72</v>
      </c>
      <c r="B31" s="17" t="s">
        <v>73</v>
      </c>
      <c r="C31" s="45">
        <v>-7074.3</v>
      </c>
    </row>
    <row r="32" spans="1:5" ht="25.5">
      <c r="A32" s="9" t="s">
        <v>74</v>
      </c>
      <c r="B32" s="34" t="s">
        <v>75</v>
      </c>
      <c r="C32" s="45">
        <v>-12.02693</v>
      </c>
    </row>
    <row r="33" spans="1:3" ht="38.25">
      <c r="A33" s="9" t="s">
        <v>76</v>
      </c>
      <c r="B33" s="17" t="s">
        <v>77</v>
      </c>
      <c r="C33" s="46">
        <v>2342.4</v>
      </c>
    </row>
    <row r="34" spans="1:3" ht="38.25">
      <c r="A34" s="9" t="s">
        <v>78</v>
      </c>
      <c r="B34" s="17" t="s">
        <v>79</v>
      </c>
      <c r="C34" s="46">
        <v>4087.1</v>
      </c>
    </row>
    <row r="35" spans="1:3" ht="63.75">
      <c r="A35" s="9" t="s">
        <v>80</v>
      </c>
      <c r="B35" s="20" t="s">
        <v>6</v>
      </c>
      <c r="C35" s="19">
        <v>8.6999999999999993</v>
      </c>
    </row>
    <row r="36" spans="1:3">
      <c r="A36" s="65" t="s">
        <v>28</v>
      </c>
      <c r="B36" s="65"/>
      <c r="C36" s="42">
        <f>C37</f>
        <v>117.1</v>
      </c>
    </row>
    <row r="37" spans="1:3" ht="56.45" customHeight="1">
      <c r="A37" s="11" t="s">
        <v>46</v>
      </c>
      <c r="B37" s="12" t="s">
        <v>47</v>
      </c>
      <c r="C37" s="43">
        <v>117.1</v>
      </c>
    </row>
    <row r="38" spans="1:3">
      <c r="A38" s="65" t="s">
        <v>29</v>
      </c>
      <c r="B38" s="65"/>
      <c r="C38" s="42">
        <f>C39</f>
        <v>2</v>
      </c>
    </row>
    <row r="39" spans="1:3" ht="54" customHeight="1">
      <c r="A39" s="28" t="s">
        <v>46</v>
      </c>
      <c r="B39" s="12" t="s">
        <v>47</v>
      </c>
      <c r="C39" s="43">
        <v>2</v>
      </c>
    </row>
    <row r="40" spans="1:3">
      <c r="A40" s="65" t="s">
        <v>30</v>
      </c>
      <c r="B40" s="65"/>
      <c r="C40" s="42">
        <f>C41+C42+C43+C44</f>
        <v>354.1</v>
      </c>
    </row>
    <row r="41" spans="1:3" ht="63.75">
      <c r="A41" s="11" t="s">
        <v>83</v>
      </c>
      <c r="B41" s="12" t="s">
        <v>84</v>
      </c>
      <c r="C41" s="47">
        <v>1</v>
      </c>
    </row>
    <row r="42" spans="1:3" ht="76.5">
      <c r="A42" s="27" t="s">
        <v>81</v>
      </c>
      <c r="B42" s="24" t="s">
        <v>8</v>
      </c>
      <c r="C42" s="44">
        <v>0.5</v>
      </c>
    </row>
    <row r="43" spans="1:3" ht="51">
      <c r="A43" s="11" t="s">
        <v>46</v>
      </c>
      <c r="B43" s="25" t="s">
        <v>47</v>
      </c>
      <c r="C43" s="44">
        <v>269.2</v>
      </c>
    </row>
    <row r="44" spans="1:3" ht="76.5">
      <c r="A44" s="23" t="s">
        <v>82</v>
      </c>
      <c r="B44" s="26" t="s">
        <v>7</v>
      </c>
      <c r="C44" s="45">
        <v>83.4</v>
      </c>
    </row>
    <row r="45" spans="1:3">
      <c r="A45" s="65" t="s">
        <v>31</v>
      </c>
      <c r="B45" s="65"/>
      <c r="C45" s="42">
        <f>C46+C47+C48+C49+C50+C51</f>
        <v>78.3</v>
      </c>
    </row>
    <row r="46" spans="1:3" ht="63.75">
      <c r="A46" s="9" t="s">
        <v>85</v>
      </c>
      <c r="B46" s="12" t="s">
        <v>86</v>
      </c>
      <c r="C46" s="43">
        <v>8.9</v>
      </c>
    </row>
    <row r="47" spans="1:3" ht="76.5">
      <c r="A47" s="28" t="s">
        <v>87</v>
      </c>
      <c r="B47" s="12" t="s">
        <v>88</v>
      </c>
      <c r="C47" s="43">
        <v>16</v>
      </c>
    </row>
    <row r="48" spans="1:3" ht="63.75">
      <c r="A48" s="9" t="s">
        <v>89</v>
      </c>
      <c r="B48" s="12" t="s">
        <v>90</v>
      </c>
      <c r="C48" s="43">
        <v>5.3</v>
      </c>
    </row>
    <row r="49" spans="1:3" ht="63.75">
      <c r="A49" s="9" t="s">
        <v>92</v>
      </c>
      <c r="B49" s="35" t="s">
        <v>93</v>
      </c>
      <c r="C49" s="41">
        <v>2.6</v>
      </c>
    </row>
    <row r="50" spans="1:3" ht="76.5">
      <c r="A50" s="9" t="s">
        <v>81</v>
      </c>
      <c r="B50" s="12" t="s">
        <v>91</v>
      </c>
      <c r="C50" s="43">
        <v>39.799999999999997</v>
      </c>
    </row>
    <row r="51" spans="1:3" ht="51">
      <c r="A51" s="9" t="s">
        <v>46</v>
      </c>
      <c r="B51" s="12" t="s">
        <v>47</v>
      </c>
      <c r="C51" s="43">
        <v>5.7</v>
      </c>
    </row>
    <row r="52" spans="1:3">
      <c r="A52" s="65" t="s">
        <v>119</v>
      </c>
      <c r="B52" s="65"/>
      <c r="C52" s="42">
        <f>C53</f>
        <v>5</v>
      </c>
    </row>
    <row r="53" spans="1:3" ht="25.5">
      <c r="A53" s="9" t="s">
        <v>120</v>
      </c>
      <c r="B53" s="39" t="s">
        <v>121</v>
      </c>
      <c r="C53" s="45">
        <v>5</v>
      </c>
    </row>
    <row r="54" spans="1:3">
      <c r="A54" s="65" t="s">
        <v>32</v>
      </c>
      <c r="B54" s="65"/>
      <c r="C54" s="42">
        <f>C55+C56+C57+C58+C59+C60+C61+C62+C63+C64+C65+C66</f>
        <v>1924.6</v>
      </c>
    </row>
    <row r="55" spans="1:3" ht="63.75">
      <c r="A55" s="28" t="s">
        <v>85</v>
      </c>
      <c r="B55" s="12" t="s">
        <v>86</v>
      </c>
      <c r="C55" s="19">
        <v>71.7</v>
      </c>
    </row>
    <row r="56" spans="1:3" ht="76.5">
      <c r="A56" s="28" t="s">
        <v>87</v>
      </c>
      <c r="B56" s="12" t="s">
        <v>88</v>
      </c>
      <c r="C56" s="19">
        <v>372.9</v>
      </c>
    </row>
    <row r="57" spans="1:3" ht="63.75">
      <c r="A57" s="28" t="s">
        <v>89</v>
      </c>
      <c r="B57" s="29" t="s">
        <v>94</v>
      </c>
      <c r="C57" s="19">
        <v>65.400000000000006</v>
      </c>
    </row>
    <row r="58" spans="1:3" ht="76.5">
      <c r="A58" s="28" t="s">
        <v>95</v>
      </c>
      <c r="B58" s="12" t="s">
        <v>96</v>
      </c>
      <c r="C58" s="19">
        <v>517</v>
      </c>
    </row>
    <row r="59" spans="1:3" ht="63.75">
      <c r="A59" s="30" t="s">
        <v>97</v>
      </c>
      <c r="B59" s="36" t="s">
        <v>98</v>
      </c>
      <c r="C59" s="19">
        <v>8</v>
      </c>
    </row>
    <row r="60" spans="1:3" ht="63.75">
      <c r="A60" s="30" t="s">
        <v>122</v>
      </c>
      <c r="B60" s="40" t="s">
        <v>123</v>
      </c>
      <c r="C60" s="19">
        <v>21</v>
      </c>
    </row>
    <row r="61" spans="1:3" ht="89.25">
      <c r="A61" s="28" t="s">
        <v>99</v>
      </c>
      <c r="B61" s="29" t="s">
        <v>100</v>
      </c>
      <c r="C61" s="19">
        <v>169.6</v>
      </c>
    </row>
    <row r="62" spans="1:3" ht="89.25">
      <c r="A62" s="28" t="s">
        <v>101</v>
      </c>
      <c r="B62" s="12" t="s">
        <v>102</v>
      </c>
      <c r="C62" s="19">
        <v>88</v>
      </c>
    </row>
    <row r="63" spans="1:3" ht="63.75">
      <c r="A63" s="28" t="s">
        <v>83</v>
      </c>
      <c r="B63" s="12" t="s">
        <v>84</v>
      </c>
      <c r="C63" s="19">
        <v>4.4000000000000004</v>
      </c>
    </row>
    <row r="64" spans="1:3" ht="63.75">
      <c r="A64" s="28" t="s">
        <v>92</v>
      </c>
      <c r="B64" s="12" t="s">
        <v>103</v>
      </c>
      <c r="C64" s="19">
        <v>149.1</v>
      </c>
    </row>
    <row r="65" spans="1:4" ht="70.150000000000006" customHeight="1">
      <c r="A65" s="28" t="s">
        <v>81</v>
      </c>
      <c r="B65" s="12" t="s">
        <v>91</v>
      </c>
      <c r="C65" s="19">
        <v>427.5</v>
      </c>
    </row>
    <row r="66" spans="1:4" ht="118.15" customHeight="1">
      <c r="A66" s="49" t="s">
        <v>127</v>
      </c>
      <c r="B66" s="50" t="s">
        <v>126</v>
      </c>
      <c r="C66" s="51">
        <v>30</v>
      </c>
    </row>
    <row r="67" spans="1:4" ht="16.5" customHeight="1">
      <c r="A67" s="65" t="s">
        <v>131</v>
      </c>
      <c r="B67" s="65"/>
      <c r="C67" s="71">
        <f>C68</f>
        <v>484.4</v>
      </c>
    </row>
    <row r="68" spans="1:4" ht="54.75" customHeight="1">
      <c r="A68" s="52" t="s">
        <v>132</v>
      </c>
      <c r="B68" s="53" t="s">
        <v>130</v>
      </c>
      <c r="C68" s="54">
        <v>484.4</v>
      </c>
    </row>
    <row r="69" spans="1:4" ht="18.75" customHeight="1">
      <c r="A69" s="65" t="s">
        <v>33</v>
      </c>
      <c r="B69" s="65"/>
      <c r="C69" s="42">
        <f>SUM(C70:C98)</f>
        <v>295410.86455999996</v>
      </c>
    </row>
    <row r="70" spans="1:4" ht="76.5">
      <c r="A70" s="9" t="s">
        <v>104</v>
      </c>
      <c r="B70" s="15" t="s">
        <v>9</v>
      </c>
      <c r="C70" s="43">
        <v>7095.8</v>
      </c>
      <c r="D70" s="16"/>
    </row>
    <row r="71" spans="1:4" ht="63.75">
      <c r="A71" s="9" t="s">
        <v>105</v>
      </c>
      <c r="B71" s="10" t="s">
        <v>10</v>
      </c>
      <c r="C71" s="43">
        <v>61.8</v>
      </c>
    </row>
    <row r="72" spans="1:4" ht="51">
      <c r="A72" s="9" t="s">
        <v>106</v>
      </c>
      <c r="B72" s="10" t="s">
        <v>11</v>
      </c>
      <c r="C72" s="43">
        <v>338.2</v>
      </c>
    </row>
    <row r="73" spans="1:4" ht="25.5">
      <c r="A73" s="9" t="s">
        <v>107</v>
      </c>
      <c r="B73" s="10" t="s">
        <v>12</v>
      </c>
      <c r="C73" s="43">
        <v>14586.9</v>
      </c>
    </row>
    <row r="74" spans="1:4" ht="63.75">
      <c r="A74" s="9" t="s">
        <v>108</v>
      </c>
      <c r="B74" s="10" t="s">
        <v>13</v>
      </c>
      <c r="C74" s="43">
        <v>22.2</v>
      </c>
    </row>
    <row r="75" spans="1:4" ht="25.5">
      <c r="A75" s="9" t="s">
        <v>109</v>
      </c>
      <c r="B75" s="10" t="s">
        <v>14</v>
      </c>
      <c r="C75" s="43">
        <v>490.9</v>
      </c>
    </row>
    <row r="76" spans="1:4" ht="76.5">
      <c r="A76" s="9" t="s">
        <v>116</v>
      </c>
      <c r="B76" s="32" t="s">
        <v>15</v>
      </c>
      <c r="C76" s="43">
        <v>965.05502999999999</v>
      </c>
    </row>
    <row r="77" spans="1:4" ht="51">
      <c r="A77" s="9" t="s">
        <v>110</v>
      </c>
      <c r="B77" s="10" t="s">
        <v>16</v>
      </c>
      <c r="C77" s="43">
        <v>3127.8</v>
      </c>
    </row>
    <row r="78" spans="1:4" ht="76.5">
      <c r="A78" s="9" t="s">
        <v>111</v>
      </c>
      <c r="B78" s="15" t="s">
        <v>17</v>
      </c>
      <c r="C78" s="43">
        <v>2067.6</v>
      </c>
    </row>
    <row r="79" spans="1:4" ht="51">
      <c r="A79" s="9" t="s">
        <v>112</v>
      </c>
      <c r="B79" s="29" t="s">
        <v>18</v>
      </c>
      <c r="C79" s="43">
        <v>513.5</v>
      </c>
    </row>
    <row r="80" spans="1:4" ht="63.75">
      <c r="A80" s="31" t="s">
        <v>113</v>
      </c>
      <c r="B80" s="22" t="s">
        <v>19</v>
      </c>
      <c r="C80" s="43">
        <v>84.7</v>
      </c>
    </row>
    <row r="81" spans="1:4" ht="51">
      <c r="A81" s="55" t="s">
        <v>117</v>
      </c>
      <c r="B81" s="56" t="s">
        <v>22</v>
      </c>
      <c r="C81" s="57">
        <v>9</v>
      </c>
    </row>
    <row r="82" spans="1:4" ht="81" customHeight="1">
      <c r="A82" s="31" t="s">
        <v>128</v>
      </c>
      <c r="B82" s="58" t="s">
        <v>129</v>
      </c>
      <c r="C82" s="43">
        <v>1</v>
      </c>
    </row>
    <row r="83" spans="1:4" ht="25.5">
      <c r="A83" s="9" t="s">
        <v>114</v>
      </c>
      <c r="B83" s="10" t="s">
        <v>20</v>
      </c>
      <c r="C83" s="59">
        <v>89</v>
      </c>
    </row>
    <row r="84" spans="1:4">
      <c r="A84" s="9" t="s">
        <v>115</v>
      </c>
      <c r="B84" s="22" t="s">
        <v>21</v>
      </c>
      <c r="C84" s="59">
        <v>665</v>
      </c>
    </row>
    <row r="85" spans="1:4" ht="89.25">
      <c r="A85" s="52" t="s">
        <v>147</v>
      </c>
      <c r="B85" s="53" t="s">
        <v>133</v>
      </c>
      <c r="C85" s="60">
        <v>165210.6</v>
      </c>
      <c r="D85" s="16"/>
    </row>
    <row r="86" spans="1:4" ht="63.75">
      <c r="A86" s="52" t="s">
        <v>148</v>
      </c>
      <c r="B86" s="53" t="s">
        <v>134</v>
      </c>
      <c r="C86" s="60">
        <v>9175.3975300000002</v>
      </c>
    </row>
    <row r="87" spans="1:4" ht="25.5">
      <c r="A87" s="52" t="s">
        <v>149</v>
      </c>
      <c r="B87" s="53" t="s">
        <v>135</v>
      </c>
      <c r="C87" s="60">
        <v>785.99229000000003</v>
      </c>
    </row>
    <row r="88" spans="1:4">
      <c r="A88" s="52" t="s">
        <v>150</v>
      </c>
      <c r="B88" s="53" t="s">
        <v>136</v>
      </c>
      <c r="C88" s="60">
        <v>41135.777959999999</v>
      </c>
    </row>
    <row r="89" spans="1:4" ht="25.5">
      <c r="A89" s="52" t="s">
        <v>151</v>
      </c>
      <c r="B89" s="53" t="s">
        <v>137</v>
      </c>
      <c r="C89" s="60">
        <v>31860.189640000001</v>
      </c>
    </row>
    <row r="90" spans="1:4" ht="51">
      <c r="A90" s="52" t="s">
        <v>152</v>
      </c>
      <c r="B90" s="53" t="s">
        <v>138</v>
      </c>
      <c r="C90" s="60">
        <v>11956.485000000001</v>
      </c>
    </row>
    <row r="91" spans="1:4" ht="51">
      <c r="A91" s="52" t="s">
        <v>153</v>
      </c>
      <c r="B91" s="53" t="s">
        <v>139</v>
      </c>
      <c r="C91" s="60">
        <v>2.0179999999999998</v>
      </c>
    </row>
    <row r="92" spans="1:4" ht="51">
      <c r="A92" s="52" t="s">
        <v>154</v>
      </c>
      <c r="B92" s="53" t="s">
        <v>140</v>
      </c>
      <c r="C92" s="60">
        <v>857.03399999999999</v>
      </c>
    </row>
    <row r="93" spans="1:4" ht="63.75">
      <c r="A93" s="52" t="s">
        <v>155</v>
      </c>
      <c r="B93" s="53" t="s">
        <v>141</v>
      </c>
      <c r="C93" s="60">
        <v>857.03399999999999</v>
      </c>
    </row>
    <row r="94" spans="1:4" ht="25.5">
      <c r="A94" s="52" t="s">
        <v>156</v>
      </c>
      <c r="B94" s="53" t="s">
        <v>142</v>
      </c>
      <c r="C94" s="60">
        <v>276.57423999999997</v>
      </c>
    </row>
    <row r="95" spans="1:4" ht="51">
      <c r="A95" s="52" t="s">
        <v>157</v>
      </c>
      <c r="B95" s="53" t="s">
        <v>143</v>
      </c>
      <c r="C95" s="60">
        <v>1.7</v>
      </c>
    </row>
    <row r="96" spans="1:4" ht="25.5">
      <c r="A96" s="52" t="s">
        <v>158</v>
      </c>
      <c r="B96" s="53" t="s">
        <v>144</v>
      </c>
      <c r="C96" s="60">
        <v>4038</v>
      </c>
    </row>
    <row r="97" spans="1:3" ht="25.5">
      <c r="A97" s="52" t="s">
        <v>159</v>
      </c>
      <c r="B97" s="53" t="s">
        <v>145</v>
      </c>
      <c r="C97" s="60">
        <v>10.53425</v>
      </c>
    </row>
    <row r="98" spans="1:3" ht="38.25">
      <c r="A98" s="52" t="s">
        <v>160</v>
      </c>
      <c r="B98" s="53" t="s">
        <v>146</v>
      </c>
      <c r="C98" s="60">
        <v>-874.92737999999997</v>
      </c>
    </row>
    <row r="99" spans="1:3" ht="25.5" customHeight="1">
      <c r="A99" s="65" t="s">
        <v>161</v>
      </c>
      <c r="B99" s="65"/>
      <c r="C99" s="61">
        <f>C100+C101+C102+C103+C104+C105</f>
        <v>69129.368729999987</v>
      </c>
    </row>
    <row r="100" spans="1:3" ht="51">
      <c r="A100" s="52" t="s">
        <v>166</v>
      </c>
      <c r="B100" s="53" t="s">
        <v>162</v>
      </c>
      <c r="C100" s="62">
        <v>814.33356000000003</v>
      </c>
    </row>
    <row r="101" spans="1:3" ht="25.5">
      <c r="A101" s="52" t="s">
        <v>167</v>
      </c>
      <c r="B101" s="53" t="s">
        <v>163</v>
      </c>
      <c r="C101" s="62">
        <v>26951.88162</v>
      </c>
    </row>
    <row r="102" spans="1:3">
      <c r="A102" s="52" t="s">
        <v>150</v>
      </c>
      <c r="B102" s="53" t="s">
        <v>136</v>
      </c>
      <c r="C102" s="62">
        <v>39628.464619999999</v>
      </c>
    </row>
    <row r="103" spans="1:3" ht="25.5">
      <c r="A103" s="52" t="s">
        <v>158</v>
      </c>
      <c r="B103" s="53" t="s">
        <v>144</v>
      </c>
      <c r="C103" s="62">
        <v>1659.2</v>
      </c>
    </row>
    <row r="104" spans="1:3" ht="25.5">
      <c r="A104" s="52" t="s">
        <v>168</v>
      </c>
      <c r="B104" s="53" t="s">
        <v>164</v>
      </c>
      <c r="C104" s="62">
        <v>51.03725</v>
      </c>
    </row>
    <row r="105" spans="1:3" ht="25.5">
      <c r="A105" s="52" t="s">
        <v>169</v>
      </c>
      <c r="B105" s="53" t="s">
        <v>165</v>
      </c>
      <c r="C105" s="62">
        <v>24.45168</v>
      </c>
    </row>
    <row r="106" spans="1:3" ht="29.25" customHeight="1">
      <c r="A106" s="65" t="s">
        <v>34</v>
      </c>
      <c r="B106" s="65"/>
      <c r="C106" s="42">
        <f>C107+C108+C109+C110+C111+C112+C113</f>
        <v>738364.6</v>
      </c>
    </row>
    <row r="107" spans="1:3" ht="29.25" customHeight="1">
      <c r="A107" s="7" t="s">
        <v>109</v>
      </c>
      <c r="B107" s="10" t="s">
        <v>14</v>
      </c>
      <c r="C107" s="47">
        <v>26.3</v>
      </c>
    </row>
    <row r="108" spans="1:3" ht="39.6" customHeight="1">
      <c r="A108" s="7" t="s">
        <v>117</v>
      </c>
      <c r="B108" s="8" t="s">
        <v>22</v>
      </c>
      <c r="C108" s="43">
        <v>250.7</v>
      </c>
    </row>
    <row r="109" spans="1:3" ht="39.6" customHeight="1">
      <c r="A109" s="52" t="s">
        <v>174</v>
      </c>
      <c r="B109" s="53" t="s">
        <v>170</v>
      </c>
      <c r="C109" s="62">
        <v>14801.7</v>
      </c>
    </row>
    <row r="110" spans="1:3" ht="39.6" customHeight="1">
      <c r="A110" s="52" t="s">
        <v>150</v>
      </c>
      <c r="B110" s="53" t="s">
        <v>136</v>
      </c>
      <c r="C110" s="62">
        <v>35346.5</v>
      </c>
    </row>
    <row r="111" spans="1:3" ht="39.6" customHeight="1">
      <c r="A111" s="52" t="s">
        <v>175</v>
      </c>
      <c r="B111" s="53" t="s">
        <v>171</v>
      </c>
      <c r="C111" s="62">
        <v>10313.9</v>
      </c>
    </row>
    <row r="112" spans="1:3" ht="39.6" customHeight="1">
      <c r="A112" s="52" t="s">
        <v>176</v>
      </c>
      <c r="B112" s="53" t="s">
        <v>172</v>
      </c>
      <c r="C112" s="62">
        <v>653744.6</v>
      </c>
    </row>
    <row r="113" spans="1:3" ht="39.6" customHeight="1">
      <c r="A113" s="52" t="s">
        <v>177</v>
      </c>
      <c r="B113" s="53" t="s">
        <v>173</v>
      </c>
      <c r="C113" s="62">
        <v>23880.9</v>
      </c>
    </row>
    <row r="114" spans="1:3" ht="27" customHeight="1">
      <c r="A114" s="69" t="s">
        <v>178</v>
      </c>
      <c r="B114" s="70"/>
      <c r="C114" s="63">
        <f>C115+C116+C117+C118+C119+C120+C121</f>
        <v>212247.83465</v>
      </c>
    </row>
    <row r="115" spans="1:3" ht="39.6" customHeight="1">
      <c r="A115" s="52" t="s">
        <v>183</v>
      </c>
      <c r="B115" s="53" t="s">
        <v>179</v>
      </c>
      <c r="C115" s="62">
        <v>49843.4</v>
      </c>
    </row>
    <row r="116" spans="1:3" ht="29.25" customHeight="1">
      <c r="A116" s="52" t="s">
        <v>184</v>
      </c>
      <c r="B116" s="53" t="s">
        <v>180</v>
      </c>
      <c r="C116" s="62">
        <v>45292.5</v>
      </c>
    </row>
    <row r="117" spans="1:3" ht="20.25" customHeight="1">
      <c r="A117" s="52" t="s">
        <v>185</v>
      </c>
      <c r="B117" s="53" t="s">
        <v>181</v>
      </c>
      <c r="C117" s="62">
        <v>14543.15351</v>
      </c>
    </row>
    <row r="118" spans="1:3" ht="20.25" customHeight="1">
      <c r="A118" s="52" t="s">
        <v>150</v>
      </c>
      <c r="B118" s="53" t="s">
        <v>136</v>
      </c>
      <c r="C118" s="62">
        <v>87632.426470000006</v>
      </c>
    </row>
    <row r="119" spans="1:3" ht="33" customHeight="1">
      <c r="A119" s="52" t="s">
        <v>151</v>
      </c>
      <c r="B119" s="53" t="s">
        <v>137</v>
      </c>
      <c r="C119" s="62">
        <v>14441.36968</v>
      </c>
    </row>
    <row r="120" spans="1:3" ht="39.6" customHeight="1">
      <c r="A120" s="52" t="s">
        <v>132</v>
      </c>
      <c r="B120" s="53" t="s">
        <v>130</v>
      </c>
      <c r="C120" s="62">
        <v>114.18489</v>
      </c>
    </row>
    <row r="121" spans="1:3" ht="39.6" customHeight="1">
      <c r="A121" s="52" t="s">
        <v>186</v>
      </c>
      <c r="B121" s="53" t="s">
        <v>182</v>
      </c>
      <c r="C121" s="62">
        <v>380.80009999999999</v>
      </c>
    </row>
    <row r="122" spans="1:3">
      <c r="A122" s="38" t="s">
        <v>38</v>
      </c>
      <c r="B122" s="38"/>
      <c r="C122" s="48">
        <f>C106+C69+C54+C45+C40+C38+C36+C20+C15+C13+C11+C6+C52+C114+C99+C67</f>
        <v>1643084.31391</v>
      </c>
    </row>
    <row r="123" spans="1:3">
      <c r="A123" s="6"/>
      <c r="B123" s="6"/>
      <c r="C123" s="6"/>
    </row>
    <row r="124" spans="1:3">
      <c r="A124" s="68"/>
      <c r="B124" s="68"/>
      <c r="C124" s="68"/>
    </row>
    <row r="125" spans="1:3">
      <c r="A125" s="5"/>
      <c r="B125" s="5"/>
      <c r="C125" s="5"/>
    </row>
    <row r="129" spans="3:3">
      <c r="C129" s="16"/>
    </row>
    <row r="132" spans="3:3">
      <c r="C132" s="16"/>
    </row>
  </sheetData>
  <autoFilter ref="A1:C122">
    <filterColumn colId="1" showButton="0"/>
  </autoFilter>
  <mergeCells count="21">
    <mergeCell ref="A124:C124"/>
    <mergeCell ref="A6:B6"/>
    <mergeCell ref="A11:B11"/>
    <mergeCell ref="A13:B13"/>
    <mergeCell ref="A15:B15"/>
    <mergeCell ref="A20:B20"/>
    <mergeCell ref="A36:B36"/>
    <mergeCell ref="A38:B38"/>
    <mergeCell ref="A40:B40"/>
    <mergeCell ref="A45:B45"/>
    <mergeCell ref="A54:B54"/>
    <mergeCell ref="A69:B69"/>
    <mergeCell ref="A114:B114"/>
    <mergeCell ref="B1:C1"/>
    <mergeCell ref="A106:B106"/>
    <mergeCell ref="A4:B4"/>
    <mergeCell ref="A5:B5"/>
    <mergeCell ref="A2:C2"/>
    <mergeCell ref="A52:B52"/>
    <mergeCell ref="A67:B67"/>
    <mergeCell ref="A99:B99"/>
  </mergeCells>
  <pageMargins left="0.9055118110236221" right="0.59055118110236227" top="0.59055118110236227" bottom="0.59055118110236227" header="0.31496062992125984" footer="0.31496062992125984"/>
  <pageSetup paperSize="9" scale="90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MAKET_GENERATOR&lt;/Code&gt;&#10;  &lt;ObjectCode&gt;MAKET_GENERATOR&lt;/ObjectCode&gt;&#10;  &lt;DocName&gt;РЧБ для сверки БР (копия от 22.01.2020 4_44_44)&lt;/DocName&gt;&#10;  &lt;VariantName&gt;РЧБ для сверки БР (копия от 22.01.2020 4:44:44)&lt;/VariantName&gt;&#10;  &lt;VariantLink&gt;280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711D2ED-DF5B-44C8-9A0B-CFFC4E5F0F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2022-03-14T08:54:38Z</cp:lastPrinted>
  <dcterms:created xsi:type="dcterms:W3CDTF">2021-07-07T12:29:10Z</dcterms:created>
  <dcterms:modified xsi:type="dcterms:W3CDTF">2022-03-14T08:55:18Z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сверки БР (копия от 22.01.2020 4_44_44)(21).xlsx</vt:lpwstr>
  </property>
  <property fmtid="{D5CDD505-2E9C-101B-9397-08002B2CF9AE}" pid="3" name="Название отчета">
    <vt:lpwstr>РЧБ для сверки БР (копия от 22.01.2020 4_44_44)(21).xlsx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20.2.2923.288050920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