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ДЧБ" sheetId="1" r:id="rId1"/>
  </sheets>
  <definedNames>
    <definedName name="APPT" localSheetId="0">ДЧБ!#REF!</definedName>
    <definedName name="FIO" localSheetId="0">ДЧБ!$D$13</definedName>
    <definedName name="LAST_CELL" localSheetId="0">ДЧБ!#REF!</definedName>
    <definedName name="SIGN" localSheetId="0">ДЧБ!$A$13:$E$13</definedName>
    <definedName name="_xlnm.Print_Area" localSheetId="0">ДЧБ!$A$1:$C$135</definedName>
  </definedNames>
  <calcPr calcId="124519"/>
</workbook>
</file>

<file path=xl/calcChain.xml><?xml version="1.0" encoding="utf-8"?>
<calcChain xmlns="http://schemas.openxmlformats.org/spreadsheetml/2006/main">
  <c r="C70" i="1"/>
  <c r="C122"/>
  <c r="C113"/>
  <c r="C103"/>
  <c r="C66"/>
  <c r="C56" l="1"/>
  <c r="C45"/>
  <c r="C49"/>
  <c r="C37"/>
  <c r="C22"/>
  <c r="C8"/>
  <c r="C13" l="1"/>
  <c r="C43" l="1"/>
  <c r="C41" l="1"/>
  <c r="C39"/>
  <c r="C35"/>
  <c r="C24" l="1"/>
  <c r="C15" l="1"/>
  <c r="C7" l="1"/>
  <c r="C17"/>
</calcChain>
</file>

<file path=xl/sharedStrings.xml><?xml version="1.0" encoding="utf-8"?>
<sst xmlns="http://schemas.openxmlformats.org/spreadsheetml/2006/main" count="243" uniqueCount="192">
  <si>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</si>
  <si>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</si>
  <si>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</si>
  <si>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</si>
  <si>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</si>
  <si>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</si>
  <si>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</si>
  <si>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</si>
  <si>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</si>
  <si>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</si>
  <si>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</si>
  <si>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</si>
  <si>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</si>
  <si>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</si>
  <si>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</si>
  <si>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</si>
  <si>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1 05 03 010 01 0000 110</t>
  </si>
  <si>
    <t>Единый сельскохозяйственный налог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</si>
  <si>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</si>
  <si>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</si>
  <si>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</si>
  <si>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</si>
  <si>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тыс. руб.</t>
  </si>
  <si>
    <t>048 Федеральная служба по надзору в сфере природопользования</t>
  </si>
  <si>
    <t>076 Федеральное агентство по рыболовству</t>
  </si>
  <si>
    <t>081 Федеральная служба по ветеринарному и фитосанитарному надзору</t>
  </si>
  <si>
    <t>100 Федеральное казначейство</t>
  </si>
  <si>
    <t>182 Федеральная налоговая служба</t>
  </si>
  <si>
    <t>188 Министерство внутренних дел Российской Федерации</t>
  </si>
  <si>
    <t>ВСЕГО ДОХОДОВ</t>
  </si>
  <si>
    <t>1</t>
  </si>
  <si>
    <t>2</t>
  </si>
  <si>
    <t>Наименование главного администратора доходов бюджетов муниципального района,кода классификации доходов бюджета</t>
  </si>
  <si>
    <t>852 Министерство природных ресурсов и охраны окружающей среды Республики Коми</t>
  </si>
  <si>
    <t>1 12 01 041 01 0000 120</t>
  </si>
  <si>
    <t xml:space="preserve">Плата за размещение отходов производства </t>
  </si>
  <si>
    <t>1 03 02 231 01 0000 110</t>
  </si>
  <si>
    <t>1 03 02 241 01 0000 110</t>
  </si>
  <si>
    <t>1 03 02 251 01 0000 110</t>
  </si>
  <si>
    <t>1 03 02 261 01 0000 110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</si>
  <si>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</si>
  <si>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</si>
  <si>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</si>
  <si>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</si>
  <si>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415 Генеральная прокуратура Российской Федерации</t>
  </si>
  <si>
    <t>843 Служба Республики Коми строительного, жилищного и технического надзора (контроля)</t>
  </si>
  <si>
    <t>875 Министерство образования РК</t>
  </si>
  <si>
    <t>1 11 05 013 05 0000 120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</si>
  <si>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</si>
  <si>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1 11 05 025 05 0000 120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</si>
  <si>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</si>
  <si>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1 11 05 035 05 0000 120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</si>
  <si>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</si>
  <si>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1 11 05 075 05 0000 120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</si>
  <si>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</si>
  <si>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1 11 09 045 05 0000 120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</si>
  <si>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</si>
  <si>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1 13 02 995 05 0000 130</t>
  </si>
  <si>
    <t>Прочие доходы от компенсации затрат бюджетов муниципальных районов</t>
  </si>
  <si>
    <t>1 14 06 013 05 0000 430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</si>
  <si>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</si>
  <si>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1 14 06 313 05 0000 430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</si>
  <si>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</si>
  <si>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1 17 01 050 05 0000 180</t>
  </si>
  <si>
    <t>Невыясненные поступления, зачисляемые в бюджеты муниципальных районов</t>
  </si>
  <si>
    <t>956 Управление культуры администрации муниципального образования муниципального района "Сыктывдинский"</t>
  </si>
  <si>
    <t>923 Администрация муниципального образования муниципального района "Сыктывдинский"</t>
  </si>
  <si>
    <t>Кассовое исполнение</t>
  </si>
  <si>
    <t>1 08 07 150 01 0000 110</t>
  </si>
  <si>
    <t>Государственная пошлина за выдачу разрешения на установку рекламной конструкции</t>
  </si>
  <si>
    <t>905 Контрольно-счетная палата муниципального образования муниципального района "Сыктывдинский"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</si>
  <si>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</si>
  <si>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</si>
  <si>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1 16 10 129 01 0000 140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</si>
  <si>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</si>
  <si>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823 Администрация Главы Республики Коми </t>
  </si>
  <si>
    <t>1 16 01 203 01 0000 140</t>
  </si>
  <si>
    <t>1 16 01 073 01 0000 140</t>
  </si>
  <si>
    <t>1 16 01 053 01 0000 140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</si>
  <si>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</si>
  <si>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</si>
  <si>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</si>
  <si>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</t>
  </si>
  <si>
    <t>1 16 10 100 05 0000 140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</si>
  <si>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</si>
  <si>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1 17 05 050 05 0000 180</t>
  </si>
  <si>
    <t>Прочие неналоговые доходы бюджетов муниципальных районов</t>
  </si>
  <si>
    <t>1 13 02 065 05 0000 130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</si>
  <si>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</si>
  <si>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992 Управление финансов администрации муниципального образования муниципального района "Сыктывдинский"</t>
  </si>
  <si>
    <t xml:space="preserve">890 Министерство юстиции Республики Коми 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</si>
  <si>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</si>
  <si>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</si>
  <si>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</si>
  <si>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</si>
  <si>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1 16 01 063 01 0000 140</t>
  </si>
  <si>
    <t>1 16 01 083 01 0000 140</t>
  </si>
  <si>
    <t>1 16 01 153 01 0000 140</t>
  </si>
  <si>
    <t>1 16 01 193 01 0000 140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</si>
  <si>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</si>
  <si>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1 12 01 042 01 0000 120</t>
  </si>
  <si>
    <t xml:space="preserve">Плата за размещение твердых коммунальных отходов  </t>
  </si>
  <si>
    <t>161 Федеральная антимонопольная служба</t>
  </si>
  <si>
    <t>322 Федеральная служба судебных приставов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</si>
  <si>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</si>
  <si>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</si>
  <si>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</si>
  <si>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1 14 06 325 05 0000 430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</si>
  <si>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</si>
  <si>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</si>
  <si>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</si>
  <si>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Доходы бюджета муниципального района "Сыктывдинский"  Республики Коми                                           за 2021 год по кодам классификации доходов бюджета </t>
  </si>
  <si>
    <t>1 16 11 05001 0000 140</t>
  </si>
  <si>
    <t>ь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</si>
  <si>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</si>
  <si>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1 16 01 173 01 0000 140</t>
  </si>
  <si>
    <t>1 14 06 025 05 0000 430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</si>
  <si>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</si>
  <si>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</si>
  <si>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1 16 10 032 05 0000 140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</si>
  <si>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</si>
  <si>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1 14 02 053 05 0000 410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</si>
  <si>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</si>
  <si>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к Решению Совета  администрации                                                                муниципального района "Сыктывдинский" Республики Коми  от ____________2021 года </t>
  </si>
  <si>
    <t>2 02 40 014 05 0000 150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</si>
  <si>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</si>
  <si>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2 02 20 077 05 0000 150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</si>
  <si>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</si>
  <si>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2 02 20 299 05 0000 150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</si>
  <si>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</si>
  <si>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2 02 20 302 05 0000 150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</si>
  <si>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</si>
  <si>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2 02 27 576 05 0000 150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</si>
  <si>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</si>
  <si>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2 02 29 999 05 0000 150</t>
  </si>
  <si>
    <t>Прочие субсидии бюджетам муниципальных районов</t>
  </si>
  <si>
    <t>2 02 30 024 05 0000 150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</si>
  <si>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</si>
  <si>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2 02 35 082 05 0000 150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</si>
  <si>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</si>
  <si>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</si>
  <si>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</si>
  <si>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2 02 35 135 05 0000 150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</si>
  <si>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</si>
  <si>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2 07 05 01 005 0000 150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</si>
  <si>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</si>
  <si>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2 07 05 03 005 0000 150</t>
  </si>
  <si>
    <t>Прочие безвозмездные поступления в бюджеты муниципальных районов</t>
  </si>
  <si>
    <t>2 18 05 030 05 0000 150</t>
  </si>
  <si>
    <t>Доходы бюджетов муниципальных районов от возврата иными организациями остатков субсидий прошлых лет</t>
  </si>
  <si>
    <t>2 19 25 064 05 0000 150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</si>
  <si>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</si>
  <si>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</si>
  <si>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</si>
  <si>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2 02 25 228 05 0000 150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</si>
  <si>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</si>
  <si>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2 02 25 467 05 0000 150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</si>
  <si>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</si>
  <si>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2 02 25 519 05 0000 150</t>
  </si>
  <si>
    <t>Субсидии бюджетам муниципальных районов на поддержку отрасли культуры</t>
  </si>
  <si>
    <t>2 07 05 030 05 0000 150</t>
  </si>
  <si>
    <t>2 18 05 010 05 0000 150</t>
  </si>
  <si>
    <t>Доходы бюджетов муниципальных районов от возврата бюджетными учреждениями остатков субсидий прошлых лет</t>
  </si>
  <si>
    <t>2 18 05 020 05 0000 150</t>
  </si>
  <si>
    <t>Доходы бюджетов муниципальных районов от возврата автономными учреждениями остатков субсидий прошлых лет</t>
  </si>
  <si>
    <t>975 Управление образования администрации муниципального образования муниципального района "Сыктывдинский"</t>
  </si>
  <si>
    <t>2 02 25 097 05 0000 150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</si>
  <si>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</si>
  <si>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2 02 25 304 05 0000 150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</si>
  <si>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</si>
  <si>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2 02 30 029 05 0000 150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</si>
  <si>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</si>
  <si>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2 02 39 999 05 0000 150</t>
  </si>
  <si>
    <t>Прочие субвенции бюджетам муниципальных районов</t>
  </si>
  <si>
    <t>2 02 45 303 05 0000 150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</si>
  <si>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</si>
  <si>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2 07 05 000 05 0000 150</t>
  </si>
  <si>
    <t>2 02 15 001 05 0000 150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</si>
  <si>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</si>
  <si>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2 02 15 002 05 0000 150</t>
  </si>
  <si>
    <t>Дотации бюджетам муниципальных районов на поддержку мер по обеспечению сбалансированности бюджетов</t>
  </si>
  <si>
    <t>2 02 16 549 05 0000 150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</si>
  <si>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</si>
  <si>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2 02 19 999 05 0000 150</t>
  </si>
  <si>
    <t>Прочие дотации бюджетам муниципальных районов</t>
  </si>
  <si>
    <t>2 02 35 118 05 0000 150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</si>
  <si>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</si>
  <si>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2 18 60 010 05 0000 150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</si>
  <si>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</si>
  <si>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2 19 35 118 05 0000 150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</si>
  <si>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</si>
  <si>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Приложение 1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</si>
</sst>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?"/>
    <numFmt numFmtId="166" formatCode="_-* #,##0.0_р_._-;\-* #,##0.0_р_._-;_-* &quot;-&quot;??_р_._-;_-@_-"/>
    <numFmt numFmtId="167" formatCode="#,##0.0"/>
  </numFmts>
  <fonts count="16">
    <font>
      <sz val="10"/>
      <name val="Arial"/>
    </font>
    <font>
      <sz val="8.5"/>
      <name val="MS Sans Serif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</font>
    <font>
      <b/>
      <sz val="10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DE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medium">
        <color rgb="FF95B3D7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9" fillId="0" borderId="6">
      <alignment horizontal="left" vertical="top" wrapText="1"/>
    </xf>
    <xf numFmtId="49" fontId="11" fillId="0" borderId="6">
      <alignment horizontal="center" vertical="top" shrinkToFit="1"/>
    </xf>
    <xf numFmtId="0" fontId="11" fillId="0" borderId="6">
      <alignment horizontal="left" vertical="top" wrapText="1"/>
    </xf>
    <xf numFmtId="49" fontId="11" fillId="0" borderId="6">
      <alignment horizontal="center" vertical="top" shrinkToFit="1"/>
    </xf>
    <xf numFmtId="0" fontId="9" fillId="0" borderId="6">
      <alignment horizontal="left" vertical="top" wrapText="1"/>
    </xf>
    <xf numFmtId="49" fontId="12" fillId="0" borderId="7">
      <alignment horizontal="center" vertical="top" shrinkToFit="1"/>
    </xf>
    <xf numFmtId="164" fontId="13" fillId="0" borderId="8">
      <alignment horizontal="right" vertical="top" shrinkToFit="1"/>
    </xf>
    <xf numFmtId="49" fontId="12" fillId="0" borderId="7">
      <alignment horizontal="center" vertical="top" shrinkToFit="1"/>
    </xf>
    <xf numFmtId="49" fontId="12" fillId="0" borderId="7">
      <alignment horizontal="center" vertical="top" shrinkToFit="1"/>
    </xf>
    <xf numFmtId="0" fontId="9" fillId="0" borderId="6">
      <alignment horizontal="left" vertical="top" wrapText="1"/>
    </xf>
    <xf numFmtId="0" fontId="15" fillId="3" borderId="9">
      <alignment horizontal="left" vertical="top" wrapText="1"/>
    </xf>
    <xf numFmtId="49" fontId="12" fillId="0" borderId="7">
      <alignment horizontal="center" vertical="top" shrinkToFit="1"/>
    </xf>
    <xf numFmtId="0" fontId="9" fillId="0" borderId="6">
      <alignment horizontal="left" vertical="top" wrapText="1"/>
    </xf>
  </cellStyleXfs>
  <cellXfs count="7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right"/>
    </xf>
    <xf numFmtId="0" fontId="0" fillId="0" borderId="0" xfId="0" applyBorder="1"/>
    <xf numFmtId="0" fontId="5" fillId="0" borderId="0" xfId="0" applyFont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left"/>
    </xf>
    <xf numFmtId="4" fontId="7" fillId="0" borderId="0" xfId="0" applyNumberFormat="1" applyFont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left" vertical="center" wrapText="1"/>
    </xf>
    <xf numFmtId="4" fontId="8" fillId="0" borderId="0" xfId="0" applyNumberFormat="1" applyFont="1" applyBorder="1" applyAlignment="1" applyProtection="1">
      <alignment horizontal="right" vertical="center" wrapText="1"/>
    </xf>
    <xf numFmtId="164" fontId="0" fillId="0" borderId="0" xfId="1" applyFont="1"/>
    <xf numFmtId="166" fontId="3" fillId="2" borderId="1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164" fontId="7" fillId="0" borderId="0" xfId="1" applyFont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65" fontId="4" fillId="2" borderId="5" xfId="0" applyNumberFormat="1" applyFont="1" applyFill="1" applyBorder="1" applyAlignment="1" applyProtection="1">
      <alignment horizontal="left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14" fontId="0" fillId="2" borderId="0" xfId="0" applyNumberFormat="1" applyFill="1"/>
    <xf numFmtId="0" fontId="10" fillId="2" borderId="6" xfId="2" quotePrefix="1" applyFont="1" applyFill="1">
      <alignment horizontal="left" vertical="top" wrapText="1"/>
    </xf>
    <xf numFmtId="0" fontId="10" fillId="2" borderId="1" xfId="2" quotePrefix="1" applyFont="1" applyFill="1" applyBorder="1">
      <alignment horizontal="left" vertical="top" wrapText="1"/>
    </xf>
    <xf numFmtId="0" fontId="10" fillId="0" borderId="1" xfId="6" quotePrefix="1" applyFont="1" applyBorder="1">
      <alignment horizontal="left" vertical="top" wrapText="1"/>
    </xf>
    <xf numFmtId="49" fontId="10" fillId="2" borderId="1" xfId="5" applyFont="1" applyFill="1" applyBorder="1">
      <alignment horizontal="center" vertical="top" shrinkToFit="1"/>
    </xf>
    <xf numFmtId="0" fontId="10" fillId="2" borderId="1" xfId="4" quotePrefix="1" applyFont="1" applyFill="1" applyBorder="1">
      <alignment horizontal="left" vertical="top" wrapText="1"/>
    </xf>
    <xf numFmtId="49" fontId="10" fillId="2" borderId="1" xfId="3" applyFont="1" applyFill="1" applyBorder="1">
      <alignment horizontal="center" vertical="top" shrinkToFit="1"/>
    </xf>
    <xf numFmtId="0" fontId="10" fillId="2" borderId="1" xfId="2" quotePrefix="1" applyFont="1" applyFill="1" applyBorder="1" applyAlignment="1">
      <alignment horizontal="left" vertical="top" wrapText="1"/>
    </xf>
    <xf numFmtId="0" fontId="10" fillId="2" borderId="1" xfId="6" quotePrefix="1" applyFont="1" applyFill="1" applyBorder="1">
      <alignment horizontal="left" vertical="top" wrapText="1"/>
    </xf>
    <xf numFmtId="166" fontId="4" fillId="2" borderId="4" xfId="1" applyNumberFormat="1" applyFont="1" applyFill="1" applyBorder="1" applyAlignment="1">
      <alignment horizontal="center" vertical="center"/>
    </xf>
    <xf numFmtId="0" fontId="11" fillId="0" borderId="6" xfId="2" quotePrefix="1" applyFont="1">
      <alignment horizontal="left" vertical="top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10" fillId="0" borderId="6" xfId="4" quotePrefix="1" applyFont="1">
      <alignment horizontal="left" vertical="top" wrapText="1"/>
    </xf>
    <xf numFmtId="49" fontId="10" fillId="0" borderId="1" xfId="5" applyFont="1" applyBorder="1">
      <alignment horizontal="center" vertical="top" shrinkToFit="1"/>
    </xf>
    <xf numFmtId="0" fontId="10" fillId="0" borderId="1" xfId="4" quotePrefix="1" applyFont="1" applyBorder="1">
      <alignment horizontal="left" vertical="top" wrapText="1"/>
    </xf>
    <xf numFmtId="49" fontId="10" fillId="0" borderId="1" xfId="5" applyFont="1" applyBorder="1" applyAlignment="1">
      <alignment horizontal="center" vertical="center" shrinkToFi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/>
    <xf numFmtId="166" fontId="4" fillId="2" borderId="1" xfId="1" applyNumberFormat="1" applyFont="1" applyFill="1" applyBorder="1" applyAlignment="1">
      <alignment vertical="center" wrapText="1"/>
    </xf>
    <xf numFmtId="0" fontId="10" fillId="0" borderId="1" xfId="2" quotePrefix="1" applyFont="1" applyBorder="1">
      <alignment horizontal="left" vertical="top" wrapText="1"/>
    </xf>
    <xf numFmtId="49" fontId="10" fillId="0" borderId="1" xfId="7" applyNumberFormat="1" applyFont="1" applyBorder="1" applyProtection="1">
      <alignment horizontal="center" vertical="top" shrinkToFit="1"/>
    </xf>
    <xf numFmtId="0" fontId="10" fillId="0" borderId="1" xfId="3" quotePrefix="1" applyNumberFormat="1" applyFont="1" applyBorder="1" applyAlignment="1" applyProtection="1">
      <alignment horizontal="left" vertical="top" wrapText="1"/>
    </xf>
    <xf numFmtId="167" fontId="10" fillId="0" borderId="1" xfId="8" applyNumberFormat="1" applyFont="1" applyBorder="1" applyProtection="1">
      <alignment horizontal="right" vertical="top" shrinkToFit="1"/>
    </xf>
    <xf numFmtId="49" fontId="10" fillId="0" borderId="1" xfId="9" applyNumberFormat="1" applyFont="1" applyBorder="1" applyProtection="1">
      <alignment horizontal="center" vertical="top" shrinkToFit="1"/>
    </xf>
    <xf numFmtId="0" fontId="10" fillId="0" borderId="1" xfId="5" quotePrefix="1" applyNumberFormat="1" applyFont="1" applyBorder="1" applyAlignment="1" applyProtection="1">
      <alignment horizontal="left" vertical="top" wrapText="1"/>
    </xf>
    <xf numFmtId="49" fontId="10" fillId="0" borderId="1" xfId="10" applyNumberFormat="1" applyFont="1" applyBorder="1" applyProtection="1">
      <alignment horizontal="center" vertical="top" shrinkToFit="1"/>
    </xf>
    <xf numFmtId="0" fontId="10" fillId="0" borderId="1" xfId="11" quotePrefix="1" applyNumberFormat="1" applyFont="1" applyBorder="1" applyProtection="1">
      <alignment horizontal="left" vertical="top" wrapText="1"/>
    </xf>
    <xf numFmtId="49" fontId="10" fillId="0" borderId="1" xfId="13" applyNumberFormat="1" applyFont="1" applyBorder="1" applyProtection="1">
      <alignment horizontal="center" vertical="top" shrinkToFit="1"/>
    </xf>
    <xf numFmtId="0" fontId="10" fillId="0" borderId="1" xfId="14" quotePrefix="1" applyNumberFormat="1" applyFont="1" applyBorder="1" applyProtection="1">
      <alignment horizontal="left" vertical="top" wrapText="1"/>
    </xf>
    <xf numFmtId="167" fontId="14" fillId="0" borderId="1" xfId="8" applyNumberFormat="1" applyFont="1" applyBorder="1" applyProtection="1">
      <alignment horizontal="right" vertical="top" shrinkToFi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distributed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 wrapText="1"/>
    </xf>
    <xf numFmtId="0" fontId="14" fillId="2" borderId="1" xfId="12" applyNumberFormat="1" applyFont="1" applyFill="1" applyBorder="1" applyAlignment="1" applyProtection="1">
      <alignment horizontal="center" vertical="top" wrapText="1"/>
    </xf>
    <xf numFmtId="0" fontId="14" fillId="2" borderId="1" xfId="12" quotePrefix="1" applyNumberFormat="1" applyFont="1" applyFill="1" applyBorder="1" applyAlignment="1" applyProtection="1">
      <alignment horizontal="center" vertical="top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</cellXfs>
  <cellStyles count="15">
    <cellStyle name="ex61" xfId="12"/>
    <cellStyle name="ex73" xfId="6"/>
    <cellStyle name="ex75" xfId="13"/>
    <cellStyle name="ex76" xfId="14"/>
    <cellStyle name="ex80" xfId="9"/>
    <cellStyle name="ex81" xfId="5"/>
    <cellStyle name="ex82" xfId="4"/>
    <cellStyle name="ex85" xfId="7"/>
    <cellStyle name="ex86" xfId="3"/>
    <cellStyle name="ex87" xfId="2"/>
    <cellStyle name="ex90" xfId="10"/>
    <cellStyle name="ex91" xfId="11"/>
    <cellStyle name="st104" xf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35"/>
  <sheetViews>
    <sheetView showGridLines="0" tabSelected="1" view="pageBreakPreview" topLeftCell="A46" zoomScale="112" zoomScaleNormal="148" zoomScaleSheetLayoutView="112" workbookViewId="0">
      <selection activeCell="B2" sqref="B2:C2"/>
    </sheetView>
  </sheetViews>
  <sheetFormatPr defaultRowHeight="12.75" customHeight="1" outlineLevelRow="1"/>
  <cols>
    <col min="1" max="1" width="25.7109375" customWidth="1"/>
    <col min="2" max="2" width="45.5703125" customWidth="1"/>
    <col min="3" max="3" width="15.42578125" customWidth="1"/>
    <col min="4" max="4" width="12.85546875" customWidth="1"/>
    <col min="5" max="5" width="9.140625" hidden="1" customWidth="1"/>
    <col min="6" max="7" width="13.42578125" customWidth="1"/>
  </cols>
  <sheetData>
    <row r="1" spans="1:10">
      <c r="A1" s="4"/>
      <c r="B1" s="69" t="s">
        <v>191</v>
      </c>
      <c r="C1" s="69"/>
      <c r="D1" s="1"/>
      <c r="E1" s="1"/>
      <c r="F1" s="1"/>
      <c r="G1" s="1"/>
    </row>
    <row r="2" spans="1:10" ht="35.25" customHeight="1">
      <c r="A2" s="3"/>
      <c r="B2" s="70" t="s">
        <v>123</v>
      </c>
      <c r="C2" s="70"/>
      <c r="D2" s="2"/>
      <c r="E2" s="2"/>
      <c r="F2" s="2"/>
      <c r="G2" s="2"/>
    </row>
    <row r="3" spans="1:10" ht="37.5" customHeight="1">
      <c r="A3" s="68" t="s">
        <v>111</v>
      </c>
      <c r="B3" s="68"/>
      <c r="C3" s="68"/>
      <c r="G3" s="63"/>
      <c r="H3" s="63"/>
      <c r="I3" s="63"/>
      <c r="J3" s="63"/>
    </row>
    <row r="4" spans="1:10">
      <c r="A4" s="1"/>
      <c r="B4" s="1"/>
      <c r="C4" s="6" t="s">
        <v>22</v>
      </c>
      <c r="D4" s="1"/>
      <c r="E4" s="1"/>
      <c r="F4" s="1"/>
      <c r="G4" s="1"/>
    </row>
    <row r="5" spans="1:10" ht="30" customHeight="1">
      <c r="A5" s="64" t="s">
        <v>32</v>
      </c>
      <c r="B5" s="65"/>
      <c r="C5" s="7" t="s">
        <v>67</v>
      </c>
      <c r="D5" s="16"/>
    </row>
    <row r="6" spans="1:10">
      <c r="A6" s="64" t="s">
        <v>30</v>
      </c>
      <c r="B6" s="65"/>
      <c r="C6" s="7" t="s">
        <v>31</v>
      </c>
      <c r="D6" s="5"/>
    </row>
    <row r="7" spans="1:10" ht="13.5">
      <c r="A7" s="66" t="s">
        <v>29</v>
      </c>
      <c r="B7" s="66"/>
      <c r="C7" s="17">
        <f>C8+C13+C15+C17+C24+C35+D5+C45+C39+C41+C49+C70+C103+C122+C43+C66+C56+C22+C37+C113</f>
        <v>1566443.5249999999</v>
      </c>
      <c r="D7" s="19"/>
      <c r="E7" s="8"/>
      <c r="F7" s="9"/>
    </row>
    <row r="8" spans="1:10">
      <c r="A8" s="67" t="s">
        <v>23</v>
      </c>
      <c r="B8" s="67"/>
      <c r="C8" s="17">
        <f>SUM(C9:C12)</f>
        <v>308.60000000000002</v>
      </c>
      <c r="D8" s="10"/>
      <c r="E8" s="11"/>
      <c r="F8" s="12"/>
    </row>
    <row r="9" spans="1:10" ht="25.5" outlineLevel="1">
      <c r="A9" s="20" t="s">
        <v>0</v>
      </c>
      <c r="B9" s="21" t="s">
        <v>1</v>
      </c>
      <c r="C9" s="18">
        <v>195.5</v>
      </c>
      <c r="D9" s="13"/>
      <c r="E9" s="14"/>
      <c r="F9" s="15"/>
    </row>
    <row r="10" spans="1:10" ht="25.5" outlineLevel="1">
      <c r="A10" s="20" t="s">
        <v>2</v>
      </c>
      <c r="B10" s="21" t="s">
        <v>3</v>
      </c>
      <c r="C10" s="18">
        <v>46.3</v>
      </c>
      <c r="D10" s="13"/>
      <c r="E10" s="14"/>
      <c r="F10" s="15"/>
    </row>
    <row r="11" spans="1:10" outlineLevel="1">
      <c r="A11" s="20" t="s">
        <v>34</v>
      </c>
      <c r="B11" s="21" t="s">
        <v>35</v>
      </c>
      <c r="C11" s="18">
        <v>66.7</v>
      </c>
      <c r="D11" s="13"/>
      <c r="E11" s="14"/>
      <c r="F11" s="15"/>
    </row>
    <row r="12" spans="1:10" outlineLevel="1">
      <c r="A12" s="20" t="s">
        <v>100</v>
      </c>
      <c r="B12" s="21" t="s">
        <v>101</v>
      </c>
      <c r="C12" s="18">
        <v>0.1</v>
      </c>
      <c r="D12" s="13"/>
      <c r="E12" s="14"/>
      <c r="F12" s="15"/>
    </row>
    <row r="13" spans="1:10">
      <c r="A13" s="67" t="s">
        <v>24</v>
      </c>
      <c r="B13" s="67"/>
      <c r="C13" s="17">
        <f>C14</f>
        <v>8.1999999999999993</v>
      </c>
      <c r="D13" s="10"/>
      <c r="E13" s="11"/>
      <c r="F13" s="12"/>
    </row>
    <row r="14" spans="1:10" ht="63.75">
      <c r="A14" s="22" t="s">
        <v>71</v>
      </c>
      <c r="B14" s="31" t="s">
        <v>72</v>
      </c>
      <c r="C14" s="18">
        <v>8.1999999999999993</v>
      </c>
      <c r="D14" s="10"/>
      <c r="E14" s="11"/>
      <c r="F14" s="12"/>
    </row>
    <row r="15" spans="1:10">
      <c r="A15" s="67" t="s">
        <v>25</v>
      </c>
      <c r="B15" s="67"/>
      <c r="C15" s="17">
        <f>SUM(C16:C16)</f>
        <v>97.3</v>
      </c>
      <c r="D15" s="13"/>
      <c r="E15" s="14"/>
      <c r="F15" s="15"/>
    </row>
    <row r="16" spans="1:10" ht="63.75" outlineLevel="1">
      <c r="A16" s="22" t="s">
        <v>71</v>
      </c>
      <c r="B16" s="31" t="s">
        <v>72</v>
      </c>
      <c r="C16" s="18">
        <v>97.3</v>
      </c>
      <c r="D16" s="10"/>
      <c r="E16" s="11"/>
      <c r="F16" s="12"/>
    </row>
    <row r="17" spans="1:6">
      <c r="A17" s="67" t="s">
        <v>26</v>
      </c>
      <c r="B17" s="67"/>
      <c r="C17" s="17">
        <f>SUM(C18:C21)</f>
        <v>20270.7</v>
      </c>
      <c r="D17" s="13"/>
      <c r="E17" s="14"/>
      <c r="F17" s="15"/>
    </row>
    <row r="18" spans="1:6" ht="114.75" outlineLevel="1">
      <c r="A18" s="20" t="s">
        <v>36</v>
      </c>
      <c r="B18" s="24" t="s">
        <v>40</v>
      </c>
      <c r="C18" s="18">
        <v>9349.6</v>
      </c>
      <c r="D18" s="10"/>
      <c r="E18" s="11"/>
      <c r="F18" s="12"/>
    </row>
    <row r="19" spans="1:6" ht="127.5" outlineLevel="1">
      <c r="A19" s="20" t="s">
        <v>37</v>
      </c>
      <c r="B19" s="24" t="s">
        <v>41</v>
      </c>
      <c r="C19" s="18">
        <v>66.900000000000006</v>
      </c>
      <c r="D19" s="13"/>
      <c r="E19" s="14"/>
      <c r="F19" s="15"/>
    </row>
    <row r="20" spans="1:6" ht="114.75" outlineLevel="1">
      <c r="A20" s="20" t="s">
        <v>38</v>
      </c>
      <c r="B20" s="24" t="s">
        <v>42</v>
      </c>
      <c r="C20" s="18">
        <v>12577.9</v>
      </c>
      <c r="D20" s="13"/>
      <c r="E20" s="14"/>
      <c r="F20" s="15"/>
    </row>
    <row r="21" spans="1:6" ht="114.75" outlineLevel="1">
      <c r="A21" s="25" t="s">
        <v>39</v>
      </c>
      <c r="B21" s="26" t="s">
        <v>43</v>
      </c>
      <c r="C21" s="38">
        <v>-1723.7</v>
      </c>
      <c r="D21" s="13"/>
      <c r="E21" s="14"/>
      <c r="F21" s="15"/>
    </row>
    <row r="22" spans="1:6" outlineLevel="1">
      <c r="A22" s="67" t="s">
        <v>102</v>
      </c>
      <c r="B22" s="67"/>
      <c r="C22" s="17">
        <f>C23</f>
        <v>0.1</v>
      </c>
      <c r="D22" s="13"/>
      <c r="E22" s="14"/>
      <c r="F22" s="15"/>
    </row>
    <row r="23" spans="1:6" ht="63.75" outlineLevel="1">
      <c r="A23" s="25" t="s">
        <v>71</v>
      </c>
      <c r="B23" s="32" t="s">
        <v>72</v>
      </c>
      <c r="C23" s="18">
        <v>0.1</v>
      </c>
      <c r="D23" s="13"/>
      <c r="E23" s="14"/>
      <c r="F23" s="15"/>
    </row>
    <row r="24" spans="1:6" outlineLevel="1">
      <c r="A24" s="67" t="s">
        <v>27</v>
      </c>
      <c r="B24" s="67"/>
      <c r="C24" s="17">
        <f>SUM(C25:C34)</f>
        <v>322303.3899999999</v>
      </c>
      <c r="D24" s="10"/>
      <c r="E24" s="11"/>
      <c r="F24" s="12"/>
    </row>
    <row r="25" spans="1:6" ht="76.5">
      <c r="A25" s="20" t="s">
        <v>4</v>
      </c>
      <c r="B25" s="21" t="s">
        <v>5</v>
      </c>
      <c r="C25" s="18">
        <v>262779.8</v>
      </c>
      <c r="D25" s="13"/>
      <c r="E25" s="14"/>
      <c r="F25" s="15"/>
    </row>
    <row r="26" spans="1:6" ht="114.75" outlineLevel="1">
      <c r="A26" s="20" t="s">
        <v>6</v>
      </c>
      <c r="B26" s="24" t="s">
        <v>7</v>
      </c>
      <c r="C26" s="18">
        <v>1688.9</v>
      </c>
      <c r="D26" s="10"/>
      <c r="E26" s="11"/>
      <c r="F26" s="12" t="s">
        <v>82</v>
      </c>
    </row>
    <row r="27" spans="1:6" ht="51" outlineLevel="1">
      <c r="A27" s="20" t="s">
        <v>8</v>
      </c>
      <c r="B27" s="21" t="s">
        <v>9</v>
      </c>
      <c r="C27" s="18">
        <v>4702.1000000000004</v>
      </c>
      <c r="D27" s="13"/>
      <c r="E27" s="14"/>
      <c r="F27" s="15"/>
    </row>
    <row r="28" spans="1:6" ht="25.5" outlineLevel="1">
      <c r="A28" s="20" t="s">
        <v>10</v>
      </c>
      <c r="B28" s="21" t="s">
        <v>11</v>
      </c>
      <c r="C28" s="18">
        <v>14298.5</v>
      </c>
      <c r="D28" s="13"/>
      <c r="E28" s="14"/>
      <c r="F28" s="15"/>
    </row>
    <row r="29" spans="1:6" ht="63.75" outlineLevel="1">
      <c r="A29" s="20" t="s">
        <v>12</v>
      </c>
      <c r="B29" s="21" t="s">
        <v>13</v>
      </c>
      <c r="C29" s="18">
        <v>6826.79</v>
      </c>
      <c r="D29" s="13"/>
      <c r="E29" s="14"/>
      <c r="F29" s="15"/>
    </row>
    <row r="30" spans="1:6" ht="25.5" outlineLevel="1">
      <c r="A30" s="20" t="s">
        <v>14</v>
      </c>
      <c r="B30" s="21" t="s">
        <v>15</v>
      </c>
      <c r="C30" s="18">
        <v>8393.1</v>
      </c>
      <c r="D30" s="13"/>
      <c r="E30" s="14"/>
      <c r="F30" s="15"/>
    </row>
    <row r="31" spans="1:6" outlineLevel="1">
      <c r="A31" s="20" t="s">
        <v>16</v>
      </c>
      <c r="B31" s="21" t="s">
        <v>17</v>
      </c>
      <c r="C31" s="18">
        <v>18015.599999999999</v>
      </c>
      <c r="D31" s="13"/>
      <c r="E31" s="14"/>
      <c r="F31" s="15"/>
    </row>
    <row r="32" spans="1:6" ht="38.25" outlineLevel="1">
      <c r="A32" s="20" t="s">
        <v>18</v>
      </c>
      <c r="B32" s="21" t="s">
        <v>19</v>
      </c>
      <c r="C32" s="18">
        <v>936.8</v>
      </c>
      <c r="D32" s="13"/>
      <c r="E32" s="14"/>
      <c r="F32" s="15"/>
    </row>
    <row r="33" spans="1:6" ht="51" outlineLevel="1">
      <c r="A33" s="20" t="s">
        <v>20</v>
      </c>
      <c r="B33" s="21" t="s">
        <v>21</v>
      </c>
      <c r="C33" s="18">
        <v>4545</v>
      </c>
      <c r="D33" s="13"/>
      <c r="E33" s="14"/>
      <c r="F33" s="15"/>
    </row>
    <row r="34" spans="1:6" ht="76.5" outlineLevel="1">
      <c r="A34" s="22" t="s">
        <v>73</v>
      </c>
      <c r="B34" s="30" t="s">
        <v>74</v>
      </c>
      <c r="C34" s="18">
        <v>116.8</v>
      </c>
      <c r="D34" s="13"/>
      <c r="E34" s="14"/>
      <c r="F34" s="15"/>
    </row>
    <row r="35" spans="1:6" outlineLevel="1">
      <c r="A35" s="67" t="s">
        <v>28</v>
      </c>
      <c r="B35" s="67"/>
      <c r="C35" s="17">
        <f>SUM(C36:C36)</f>
        <v>757.7</v>
      </c>
      <c r="D35" s="13"/>
      <c r="E35" s="14"/>
      <c r="F35" s="15"/>
    </row>
    <row r="36" spans="1:6" ht="63.75" outlineLevel="1">
      <c r="A36" s="22" t="s">
        <v>71</v>
      </c>
      <c r="B36" s="31" t="s">
        <v>72</v>
      </c>
      <c r="C36" s="18">
        <v>757.7</v>
      </c>
      <c r="D36" s="13"/>
      <c r="E36" s="14"/>
      <c r="F36" s="15"/>
    </row>
    <row r="37" spans="1:6" outlineLevel="1">
      <c r="A37" s="61" t="s">
        <v>103</v>
      </c>
      <c r="B37" s="62"/>
      <c r="C37" s="17">
        <f>C38</f>
        <v>2</v>
      </c>
      <c r="D37" s="13"/>
      <c r="E37" s="14"/>
      <c r="F37" s="15"/>
    </row>
    <row r="38" spans="1:6" ht="63.75" outlineLevel="1">
      <c r="A38" s="22" t="s">
        <v>71</v>
      </c>
      <c r="B38" s="31" t="s">
        <v>72</v>
      </c>
      <c r="C38" s="18">
        <v>2</v>
      </c>
      <c r="D38" s="13"/>
      <c r="E38" s="14"/>
      <c r="F38" s="15"/>
    </row>
    <row r="39" spans="1:6" outlineLevel="1">
      <c r="A39" s="64" t="s">
        <v>44</v>
      </c>
      <c r="B39" s="65"/>
      <c r="C39" s="17">
        <f>C40</f>
        <v>14.4</v>
      </c>
      <c r="D39" s="13"/>
      <c r="E39" s="14"/>
      <c r="F39" s="15"/>
    </row>
    <row r="40" spans="1:6" ht="63.75" outlineLevel="1">
      <c r="A40" s="22" t="s">
        <v>71</v>
      </c>
      <c r="B40" s="31" t="s">
        <v>72</v>
      </c>
      <c r="C40" s="18">
        <v>14.4</v>
      </c>
      <c r="D40" s="13"/>
      <c r="E40" s="14"/>
      <c r="F40" s="15"/>
    </row>
    <row r="41" spans="1:6" outlineLevel="1">
      <c r="A41" s="64" t="s">
        <v>75</v>
      </c>
      <c r="B41" s="65"/>
      <c r="C41" s="17">
        <f>C42</f>
        <v>8.5</v>
      </c>
      <c r="D41" s="13"/>
      <c r="E41" s="14"/>
      <c r="F41" s="15"/>
    </row>
    <row r="42" spans="1:6" ht="28.15" customHeight="1" outlineLevel="1">
      <c r="A42" s="22" t="s">
        <v>68</v>
      </c>
      <c r="B42" s="23" t="s">
        <v>69</v>
      </c>
      <c r="C42" s="18">
        <v>8.5</v>
      </c>
      <c r="D42" s="13"/>
      <c r="E42" s="14"/>
      <c r="F42" s="15"/>
    </row>
    <row r="43" spans="1:6" outlineLevel="1">
      <c r="A43" s="61" t="s">
        <v>45</v>
      </c>
      <c r="B43" s="62"/>
      <c r="C43" s="17">
        <f>C44</f>
        <v>11</v>
      </c>
      <c r="D43" s="13"/>
      <c r="E43" s="14"/>
      <c r="F43" s="15"/>
    </row>
    <row r="44" spans="1:6" ht="67.5" customHeight="1" outlineLevel="1">
      <c r="A44" s="22" t="s">
        <v>71</v>
      </c>
      <c r="B44" s="31" t="s">
        <v>72</v>
      </c>
      <c r="C44" s="18">
        <v>11</v>
      </c>
      <c r="D44" s="13"/>
      <c r="E44" s="14"/>
      <c r="F44" s="15"/>
    </row>
    <row r="45" spans="1:6" outlineLevel="1">
      <c r="A45" s="64" t="s">
        <v>33</v>
      </c>
      <c r="B45" s="65"/>
      <c r="C45" s="17">
        <f>C47+C48+C46</f>
        <v>631.70000000000005</v>
      </c>
      <c r="D45" s="13"/>
      <c r="E45" s="14"/>
      <c r="F45" s="15"/>
    </row>
    <row r="46" spans="1:6" outlineLevel="1">
      <c r="A46" s="22" t="s">
        <v>98</v>
      </c>
      <c r="B46" s="39" t="s">
        <v>113</v>
      </c>
      <c r="C46" s="18">
        <v>0.1</v>
      </c>
      <c r="D46" s="13"/>
      <c r="E46" s="14"/>
      <c r="F46" s="15"/>
    </row>
    <row r="47" spans="1:6" ht="69.75" customHeight="1" outlineLevel="1">
      <c r="A47" s="22" t="s">
        <v>71</v>
      </c>
      <c r="B47" s="31" t="s">
        <v>72</v>
      </c>
      <c r="C47" s="18">
        <v>562</v>
      </c>
      <c r="D47" s="10"/>
      <c r="E47" s="11"/>
      <c r="F47" s="12"/>
    </row>
    <row r="48" spans="1:6" ht="69.75" customHeight="1" outlineLevel="1">
      <c r="A48" s="33" t="s">
        <v>112</v>
      </c>
      <c r="B48" s="34" t="s">
        <v>99</v>
      </c>
      <c r="C48" s="18">
        <v>69.599999999999994</v>
      </c>
      <c r="D48" s="10"/>
      <c r="E48" s="11"/>
      <c r="F48" s="12"/>
    </row>
    <row r="49" spans="1:6" outlineLevel="1">
      <c r="A49" s="64" t="s">
        <v>46</v>
      </c>
      <c r="B49" s="65"/>
      <c r="C49" s="17">
        <f>C50+C52+C54+C55+C53+C51</f>
        <v>50.6</v>
      </c>
      <c r="D49" s="13"/>
      <c r="E49" s="14"/>
      <c r="F49" s="15"/>
    </row>
    <row r="50" spans="1:6" ht="96.75" customHeight="1" outlineLevel="1">
      <c r="A50" s="22" t="s">
        <v>78</v>
      </c>
      <c r="B50" s="31" t="s">
        <v>81</v>
      </c>
      <c r="C50" s="18">
        <v>0.7</v>
      </c>
      <c r="D50" s="13"/>
      <c r="E50" s="14"/>
      <c r="F50" s="15"/>
    </row>
    <row r="51" spans="1:6" ht="113.45" customHeight="1" outlineLevel="1">
      <c r="A51" s="35" t="s">
        <v>95</v>
      </c>
      <c r="B51" s="31" t="s">
        <v>94</v>
      </c>
      <c r="C51" s="18">
        <v>6.3</v>
      </c>
      <c r="D51" s="13"/>
      <c r="E51" s="14"/>
      <c r="F51" s="15"/>
    </row>
    <row r="52" spans="1:6" ht="93" customHeight="1" outlineLevel="1">
      <c r="A52" s="22" t="s">
        <v>77</v>
      </c>
      <c r="B52" s="31" t="s">
        <v>80</v>
      </c>
      <c r="C52" s="18">
        <v>2</v>
      </c>
      <c r="D52" s="13"/>
      <c r="E52" s="14"/>
      <c r="F52" s="15"/>
    </row>
    <row r="53" spans="1:6" ht="93" customHeight="1" outlineLevel="1">
      <c r="A53" s="35" t="s">
        <v>98</v>
      </c>
      <c r="B53" s="31" t="s">
        <v>91</v>
      </c>
      <c r="C53" s="18">
        <v>1.6</v>
      </c>
      <c r="D53" s="13"/>
      <c r="E53" s="14"/>
      <c r="F53" s="15"/>
    </row>
    <row r="54" spans="1:6" ht="102" outlineLevel="1">
      <c r="A54" s="22" t="s">
        <v>76</v>
      </c>
      <c r="B54" s="31" t="s">
        <v>79</v>
      </c>
      <c r="C54" s="18">
        <v>15.9</v>
      </c>
      <c r="D54" s="13"/>
      <c r="E54" s="14"/>
      <c r="F54" s="15"/>
    </row>
    <row r="55" spans="1:6" ht="63.75" outlineLevel="1">
      <c r="A55" s="22" t="s">
        <v>71</v>
      </c>
      <c r="B55" s="31" t="s">
        <v>72</v>
      </c>
      <c r="C55" s="18">
        <v>24.1</v>
      </c>
      <c r="D55" s="13"/>
      <c r="E55" s="14"/>
      <c r="F55" s="15"/>
    </row>
    <row r="56" spans="1:6" ht="26.45" customHeight="1" outlineLevel="1">
      <c r="A56" s="73" t="s">
        <v>90</v>
      </c>
      <c r="B56" s="74"/>
      <c r="C56" s="17">
        <f>C57+C58+C60+C62+C64+C65+C59+C61+C63</f>
        <v>410.50000000000006</v>
      </c>
      <c r="D56" s="13"/>
      <c r="E56" s="14"/>
      <c r="F56" s="15"/>
    </row>
    <row r="57" spans="1:6" ht="83.45" customHeight="1" outlineLevel="1">
      <c r="A57" s="35" t="s">
        <v>78</v>
      </c>
      <c r="B57" s="36" t="s">
        <v>81</v>
      </c>
      <c r="C57" s="18">
        <v>11.5</v>
      </c>
      <c r="D57" s="13"/>
      <c r="E57" s="14"/>
      <c r="F57" s="15"/>
    </row>
    <row r="58" spans="1:6" ht="115.9" customHeight="1" outlineLevel="1">
      <c r="A58" s="35" t="s">
        <v>95</v>
      </c>
      <c r="B58" s="36" t="s">
        <v>94</v>
      </c>
      <c r="C58" s="18">
        <v>121.8</v>
      </c>
      <c r="D58" s="13"/>
      <c r="E58" s="14"/>
      <c r="F58" s="15"/>
    </row>
    <row r="59" spans="1:6" ht="87.6" customHeight="1" outlineLevel="1">
      <c r="A59" s="35" t="s">
        <v>77</v>
      </c>
      <c r="B59" s="37" t="s">
        <v>104</v>
      </c>
      <c r="C59" s="18">
        <v>5</v>
      </c>
      <c r="D59" s="13"/>
      <c r="E59" s="14"/>
      <c r="F59" s="15"/>
    </row>
    <row r="60" spans="1:6" ht="97.15" customHeight="1" outlineLevel="1">
      <c r="A60" s="35" t="s">
        <v>96</v>
      </c>
      <c r="B60" s="36" t="s">
        <v>93</v>
      </c>
      <c r="C60" s="18">
        <v>15.4</v>
      </c>
      <c r="D60" s="13"/>
      <c r="E60" s="14"/>
      <c r="F60" s="15"/>
    </row>
    <row r="61" spans="1:6" ht="129" customHeight="1" outlineLevel="1">
      <c r="A61" s="35" t="s">
        <v>105</v>
      </c>
      <c r="B61" s="37" t="s">
        <v>106</v>
      </c>
      <c r="C61" s="18">
        <v>28.3</v>
      </c>
      <c r="D61" s="13"/>
      <c r="E61" s="14"/>
      <c r="F61" s="15"/>
    </row>
    <row r="62" spans="1:6" ht="123.6" customHeight="1" outlineLevel="1">
      <c r="A62" s="35" t="s">
        <v>97</v>
      </c>
      <c r="B62" s="36" t="s">
        <v>92</v>
      </c>
      <c r="C62" s="18">
        <v>4.7</v>
      </c>
      <c r="D62" s="13"/>
      <c r="E62" s="14"/>
      <c r="F62" s="15"/>
    </row>
    <row r="63" spans="1:6" ht="106.15" customHeight="1" outlineLevel="1">
      <c r="A63" s="35" t="s">
        <v>115</v>
      </c>
      <c r="B63" s="48" t="s">
        <v>114</v>
      </c>
      <c r="C63" s="18">
        <v>1</v>
      </c>
      <c r="D63" s="13"/>
      <c r="E63" s="14"/>
      <c r="F63" s="15"/>
    </row>
    <row r="64" spans="1:6" ht="82.15" customHeight="1" outlineLevel="1">
      <c r="A64" s="35" t="s">
        <v>98</v>
      </c>
      <c r="B64" s="36" t="s">
        <v>91</v>
      </c>
      <c r="C64" s="18">
        <v>90.2</v>
      </c>
      <c r="D64" s="13"/>
      <c r="E64" s="14"/>
      <c r="F64" s="15"/>
    </row>
    <row r="65" spans="1:6" ht="102" outlineLevel="1">
      <c r="A65" s="35" t="s">
        <v>76</v>
      </c>
      <c r="B65" s="36" t="s">
        <v>79</v>
      </c>
      <c r="C65" s="18">
        <v>132.6</v>
      </c>
      <c r="D65" s="13"/>
      <c r="E65" s="14"/>
      <c r="F65" s="15"/>
    </row>
    <row r="66" spans="1:6" ht="30" customHeight="1" outlineLevel="1">
      <c r="A66" s="61" t="s">
        <v>70</v>
      </c>
      <c r="B66" s="62"/>
      <c r="C66" s="46">
        <f>C67+C68+C69</f>
        <v>484.4</v>
      </c>
      <c r="D66" s="13"/>
      <c r="E66" s="14"/>
      <c r="F66" s="15"/>
    </row>
    <row r="67" spans="1:6" ht="30.75" customHeight="1" outlineLevel="1">
      <c r="A67" s="22" t="s">
        <v>57</v>
      </c>
      <c r="B67" s="23" t="s">
        <v>58</v>
      </c>
      <c r="C67" s="18">
        <v>9.6</v>
      </c>
      <c r="D67" s="13"/>
      <c r="E67" s="14"/>
      <c r="F67" s="15"/>
    </row>
    <row r="68" spans="1:6" ht="30.75" customHeight="1" outlineLevel="1">
      <c r="A68" s="22" t="s">
        <v>63</v>
      </c>
      <c r="B68" s="23" t="s">
        <v>64</v>
      </c>
      <c r="C68" s="47">
        <v>-9.6</v>
      </c>
      <c r="D68" s="13"/>
      <c r="E68" s="14"/>
      <c r="F68" s="15"/>
    </row>
    <row r="69" spans="1:6" ht="68.25" customHeight="1" outlineLevel="1">
      <c r="A69" s="49" t="s">
        <v>124</v>
      </c>
      <c r="B69" s="50" t="s">
        <v>125</v>
      </c>
      <c r="C69" s="51">
        <v>484.4</v>
      </c>
      <c r="D69" s="13"/>
      <c r="E69" s="14"/>
      <c r="F69" s="15"/>
    </row>
    <row r="70" spans="1:6" ht="27" customHeight="1" outlineLevel="1">
      <c r="A70" s="61" t="s">
        <v>66</v>
      </c>
      <c r="B70" s="62"/>
      <c r="C70" s="17">
        <f>C71+C72+C73+C74+C75+C77+C79+C81+C87+C88+C76+C82+C84+C86+C80+C85+C78+C83+C89+C90+C91+C92+C93+C94+C95+C96+C97+C98+C99+C100+C101+C102</f>
        <v>247622.70969999998</v>
      </c>
      <c r="D70" s="13"/>
      <c r="E70" s="14"/>
      <c r="F70" s="15"/>
    </row>
    <row r="71" spans="1:6" ht="89.25" outlineLevel="1">
      <c r="A71" s="22" t="s">
        <v>47</v>
      </c>
      <c r="B71" s="27" t="s">
        <v>48</v>
      </c>
      <c r="C71" s="40">
        <v>8416.2999999999993</v>
      </c>
      <c r="D71" s="13"/>
      <c r="E71" s="14"/>
      <c r="F71" s="15"/>
    </row>
    <row r="72" spans="1:6" ht="76.5" outlineLevel="1">
      <c r="A72" s="22" t="s">
        <v>49</v>
      </c>
      <c r="B72" s="23" t="s">
        <v>50</v>
      </c>
      <c r="C72" s="40">
        <v>403.8</v>
      </c>
      <c r="D72" s="13"/>
      <c r="E72" s="14"/>
      <c r="F72" s="15"/>
    </row>
    <row r="73" spans="1:6" ht="76.5" outlineLevel="1">
      <c r="A73" s="22" t="s">
        <v>51</v>
      </c>
      <c r="B73" s="23" t="s">
        <v>52</v>
      </c>
      <c r="C73" s="40">
        <v>279.89999999999998</v>
      </c>
      <c r="D73" s="13"/>
      <c r="E73" s="14"/>
      <c r="F73" s="15"/>
    </row>
    <row r="74" spans="1:6" ht="38.25" outlineLevel="1">
      <c r="A74" s="22" t="s">
        <v>53</v>
      </c>
      <c r="B74" s="23" t="s">
        <v>54</v>
      </c>
      <c r="C74" s="40">
        <v>3969.98</v>
      </c>
      <c r="D74" s="13"/>
      <c r="E74" s="14"/>
      <c r="F74" s="15"/>
    </row>
    <row r="75" spans="1:6" ht="76.5" outlineLevel="1">
      <c r="A75" s="22" t="s">
        <v>55</v>
      </c>
      <c r="B75" s="23" t="s">
        <v>56</v>
      </c>
      <c r="C75" s="40">
        <v>105.4</v>
      </c>
      <c r="D75" s="13"/>
      <c r="E75" s="14"/>
      <c r="F75" s="15"/>
    </row>
    <row r="76" spans="1:6" ht="38.25" outlineLevel="1">
      <c r="A76" s="22" t="s">
        <v>87</v>
      </c>
      <c r="B76" s="30" t="s">
        <v>88</v>
      </c>
      <c r="C76" s="40">
        <v>23.9</v>
      </c>
      <c r="D76" s="13"/>
      <c r="E76" s="14"/>
      <c r="F76" s="15"/>
    </row>
    <row r="77" spans="1:6" ht="25.5" outlineLevel="1">
      <c r="A77" s="22" t="s">
        <v>57</v>
      </c>
      <c r="B77" s="23" t="s">
        <v>58</v>
      </c>
      <c r="C77" s="40">
        <v>420.8</v>
      </c>
      <c r="D77" s="13"/>
      <c r="E77" s="14"/>
      <c r="F77" s="15"/>
    </row>
    <row r="78" spans="1:6" ht="89.25" outlineLevel="1">
      <c r="A78" s="42" t="s">
        <v>121</v>
      </c>
      <c r="B78" s="43" t="s">
        <v>120</v>
      </c>
      <c r="C78" s="40">
        <v>220.3</v>
      </c>
      <c r="D78" s="13"/>
      <c r="E78" s="14"/>
      <c r="F78" s="15"/>
    </row>
    <row r="79" spans="1:6" ht="63.75" outlineLevel="1">
      <c r="A79" s="22" t="s">
        <v>59</v>
      </c>
      <c r="B79" s="23" t="s">
        <v>60</v>
      </c>
      <c r="C79" s="40">
        <v>3847.6</v>
      </c>
      <c r="D79" s="13"/>
      <c r="E79" s="14"/>
      <c r="F79" s="15"/>
    </row>
    <row r="80" spans="1:6" ht="51" outlineLevel="1">
      <c r="A80" s="22" t="s">
        <v>116</v>
      </c>
      <c r="B80" s="41" t="s">
        <v>117</v>
      </c>
      <c r="C80" s="40">
        <v>5169.1000000000004</v>
      </c>
      <c r="D80" s="13"/>
      <c r="E80" s="14"/>
      <c r="F80" s="15"/>
    </row>
    <row r="81" spans="1:6" ht="89.25" outlineLevel="1">
      <c r="A81" s="22" t="s">
        <v>61</v>
      </c>
      <c r="B81" s="27" t="s">
        <v>62</v>
      </c>
      <c r="C81" s="40">
        <v>550</v>
      </c>
      <c r="D81" s="13"/>
      <c r="E81" s="14"/>
      <c r="F81" s="15"/>
    </row>
    <row r="82" spans="1:6" ht="63.75" outlineLevel="1">
      <c r="A82" s="22" t="s">
        <v>107</v>
      </c>
      <c r="B82" s="32" t="s">
        <v>108</v>
      </c>
      <c r="C82" s="40">
        <v>104</v>
      </c>
      <c r="D82" s="13"/>
      <c r="E82" s="14"/>
      <c r="F82" s="15"/>
    </row>
    <row r="83" spans="1:6" ht="76.5" outlineLevel="1">
      <c r="A83" s="44" t="s">
        <v>109</v>
      </c>
      <c r="B83" s="43" t="s">
        <v>110</v>
      </c>
      <c r="C83" s="40">
        <v>0.6</v>
      </c>
      <c r="D83" s="13"/>
      <c r="E83" s="14"/>
      <c r="F83" s="15"/>
    </row>
    <row r="84" spans="1:6" ht="76.5" outlineLevel="1">
      <c r="A84" s="22" t="s">
        <v>109</v>
      </c>
      <c r="B84" s="32" t="s">
        <v>110</v>
      </c>
      <c r="C84" s="40">
        <v>0.1</v>
      </c>
      <c r="D84" s="13"/>
      <c r="E84" s="14"/>
      <c r="F84" s="15"/>
    </row>
    <row r="85" spans="1:6" ht="102" customHeight="1" outlineLevel="1">
      <c r="A85" s="44" t="s">
        <v>119</v>
      </c>
      <c r="B85" s="43" t="s">
        <v>118</v>
      </c>
      <c r="C85" s="40">
        <v>0.5</v>
      </c>
      <c r="D85" s="13"/>
      <c r="E85" s="14"/>
      <c r="F85" s="15"/>
    </row>
    <row r="86" spans="1:6" ht="51" outlineLevel="1">
      <c r="A86" s="22" t="s">
        <v>83</v>
      </c>
      <c r="B86" s="32" t="s">
        <v>84</v>
      </c>
      <c r="C86" s="40">
        <v>32.4</v>
      </c>
      <c r="D86" s="13"/>
      <c r="E86" s="14"/>
      <c r="F86" s="15"/>
    </row>
    <row r="87" spans="1:6" ht="25.5" outlineLevel="1">
      <c r="A87" s="22" t="s">
        <v>63</v>
      </c>
      <c r="B87" s="23" t="s">
        <v>64</v>
      </c>
      <c r="C87" s="40">
        <v>36.54</v>
      </c>
      <c r="D87" s="13"/>
      <c r="E87" s="14"/>
      <c r="F87" s="15"/>
    </row>
    <row r="88" spans="1:6" ht="25.5" outlineLevel="1">
      <c r="A88" s="22" t="s">
        <v>85</v>
      </c>
      <c r="B88" s="34" t="s">
        <v>86</v>
      </c>
      <c r="C88" s="40">
        <v>11.9</v>
      </c>
      <c r="D88" s="13"/>
      <c r="E88" s="14"/>
      <c r="F88" s="15"/>
    </row>
    <row r="89" spans="1:6" ht="38.25" outlineLevel="1">
      <c r="A89" s="49" t="s">
        <v>126</v>
      </c>
      <c r="B89" s="50" t="s">
        <v>127</v>
      </c>
      <c r="C89" s="51">
        <v>81165.821500000005</v>
      </c>
      <c r="D89" s="13"/>
      <c r="E89" s="14"/>
      <c r="F89" s="15"/>
    </row>
    <row r="90" spans="1:6" ht="114.75" outlineLevel="1">
      <c r="A90" s="52" t="s">
        <v>128</v>
      </c>
      <c r="B90" s="53" t="s">
        <v>129</v>
      </c>
      <c r="C90" s="51">
        <v>31612.842700000001</v>
      </c>
      <c r="D90" s="13"/>
      <c r="E90" s="14"/>
      <c r="F90" s="15"/>
    </row>
    <row r="91" spans="1:6" ht="89.25" outlineLevel="1">
      <c r="A91" s="49" t="s">
        <v>130</v>
      </c>
      <c r="B91" s="50" t="s">
        <v>131</v>
      </c>
      <c r="C91" s="51">
        <v>1401.0047</v>
      </c>
      <c r="D91" s="13"/>
      <c r="E91" s="14"/>
      <c r="F91" s="15"/>
    </row>
    <row r="92" spans="1:6" ht="63.75" outlineLevel="1">
      <c r="A92" s="49" t="s">
        <v>132</v>
      </c>
      <c r="B92" s="50" t="s">
        <v>133</v>
      </c>
      <c r="C92" s="51">
        <v>28824.3</v>
      </c>
      <c r="D92" s="13"/>
      <c r="E92" s="14"/>
      <c r="F92" s="15"/>
    </row>
    <row r="93" spans="1:6" outlineLevel="1">
      <c r="A93" s="49" t="s">
        <v>134</v>
      </c>
      <c r="B93" s="50" t="s">
        <v>135</v>
      </c>
      <c r="C93" s="51">
        <v>35906.614600000001</v>
      </c>
      <c r="D93" s="13"/>
      <c r="E93" s="14"/>
      <c r="F93" s="15"/>
    </row>
    <row r="94" spans="1:6" ht="38.25" outlineLevel="1">
      <c r="A94" s="49" t="s">
        <v>136</v>
      </c>
      <c r="B94" s="50" t="s">
        <v>137</v>
      </c>
      <c r="C94" s="51">
        <v>28810.748299999999</v>
      </c>
      <c r="D94" s="13"/>
      <c r="E94" s="14"/>
      <c r="F94" s="15"/>
    </row>
    <row r="95" spans="1:6" ht="63.75" outlineLevel="1">
      <c r="A95" s="49" t="s">
        <v>138</v>
      </c>
      <c r="B95" s="50" t="s">
        <v>139</v>
      </c>
      <c r="C95" s="51">
        <v>12586.161</v>
      </c>
      <c r="D95" s="13"/>
      <c r="E95" s="14"/>
      <c r="F95" s="15"/>
    </row>
    <row r="96" spans="1:6" ht="63.75" outlineLevel="1">
      <c r="A96" s="49" t="s">
        <v>140</v>
      </c>
      <c r="B96" s="50" t="s">
        <v>141</v>
      </c>
      <c r="C96" s="51">
        <v>2.2999999999999998</v>
      </c>
      <c r="D96" s="13"/>
      <c r="E96" s="14"/>
      <c r="F96" s="15"/>
    </row>
    <row r="97" spans="1:6" ht="63.75" outlineLevel="1">
      <c r="A97" s="49" t="s">
        <v>142</v>
      </c>
      <c r="B97" s="50" t="s">
        <v>143</v>
      </c>
      <c r="C97" s="51">
        <v>834.49800000000005</v>
      </c>
      <c r="D97" s="13"/>
      <c r="E97" s="14"/>
      <c r="F97" s="15"/>
    </row>
    <row r="98" spans="1:6" ht="76.5" outlineLevel="1">
      <c r="A98" s="52" t="s">
        <v>144</v>
      </c>
      <c r="B98" s="53" t="s">
        <v>145</v>
      </c>
      <c r="C98" s="51">
        <v>6.9</v>
      </c>
      <c r="D98" s="13"/>
      <c r="E98" s="14"/>
      <c r="F98" s="15"/>
    </row>
    <row r="99" spans="1:6" ht="25.5" outlineLevel="1">
      <c r="A99" s="52" t="s">
        <v>146</v>
      </c>
      <c r="B99" s="53" t="s">
        <v>147</v>
      </c>
      <c r="C99" s="51">
        <v>2938</v>
      </c>
      <c r="D99" s="13"/>
      <c r="E99" s="14"/>
      <c r="F99" s="15"/>
    </row>
    <row r="100" spans="1:6" ht="38.25" outlineLevel="1">
      <c r="A100" s="54" t="s">
        <v>148</v>
      </c>
      <c r="B100" s="55" t="s">
        <v>149</v>
      </c>
      <c r="C100" s="51">
        <v>434.94819999999999</v>
      </c>
      <c r="D100" s="13"/>
      <c r="E100" s="14"/>
      <c r="F100" s="15"/>
    </row>
    <row r="101" spans="1:6" ht="51" outlineLevel="1">
      <c r="A101" s="52" t="s">
        <v>150</v>
      </c>
      <c r="B101" s="53" t="s">
        <v>151</v>
      </c>
      <c r="C101" s="51">
        <v>-9.6510999999999996</v>
      </c>
      <c r="D101" s="13"/>
      <c r="E101" s="14"/>
      <c r="F101" s="15"/>
    </row>
    <row r="102" spans="1:6" ht="51" outlineLevel="1">
      <c r="A102" s="52" t="s">
        <v>152</v>
      </c>
      <c r="B102" s="53" t="s">
        <v>153</v>
      </c>
      <c r="C102" s="51">
        <v>-484.89819999999997</v>
      </c>
      <c r="D102" s="13"/>
      <c r="E102" s="14"/>
      <c r="F102" s="15"/>
    </row>
    <row r="103" spans="1:6" ht="32.25" customHeight="1" outlineLevel="1">
      <c r="A103" s="61" t="s">
        <v>65</v>
      </c>
      <c r="B103" s="62"/>
      <c r="C103" s="45">
        <f>C104+C105+C106+C107+C108+C109+C110+C111+C112</f>
        <v>55803.217599999996</v>
      </c>
      <c r="D103" s="13"/>
      <c r="E103" s="14"/>
      <c r="F103" s="15"/>
    </row>
    <row r="104" spans="1:6" ht="25.5" outlineLevel="1">
      <c r="A104" s="22" t="s">
        <v>57</v>
      </c>
      <c r="B104" s="23" t="s">
        <v>58</v>
      </c>
      <c r="C104" s="40">
        <v>69.900000000000006</v>
      </c>
      <c r="D104" s="13"/>
      <c r="E104" s="14"/>
      <c r="F104" s="15"/>
    </row>
    <row r="105" spans="1:6" ht="51" outlineLevel="1">
      <c r="A105" s="22" t="s">
        <v>109</v>
      </c>
      <c r="B105" s="43" t="s">
        <v>122</v>
      </c>
      <c r="C105" s="40">
        <v>1.8</v>
      </c>
      <c r="D105" s="13"/>
      <c r="E105" s="14"/>
      <c r="F105" s="15"/>
    </row>
    <row r="106" spans="1:6" ht="38.25" outlineLevel="1">
      <c r="A106" s="49" t="s">
        <v>154</v>
      </c>
      <c r="B106" s="50" t="s">
        <v>155</v>
      </c>
      <c r="C106" s="51">
        <v>2534.7383</v>
      </c>
      <c r="D106" s="13"/>
      <c r="E106" s="14"/>
      <c r="F106" s="15"/>
    </row>
    <row r="107" spans="1:6" ht="51" outlineLevel="1">
      <c r="A107" s="49" t="s">
        <v>156</v>
      </c>
      <c r="B107" s="50" t="s">
        <v>157</v>
      </c>
      <c r="C107" s="51">
        <v>1319.4003</v>
      </c>
      <c r="D107" s="13"/>
      <c r="E107" s="14"/>
      <c r="F107" s="15"/>
    </row>
    <row r="108" spans="1:6" ht="25.5" outlineLevel="1">
      <c r="A108" s="49" t="s">
        <v>158</v>
      </c>
      <c r="B108" s="50" t="s">
        <v>159</v>
      </c>
      <c r="C108" s="51">
        <v>168.04669999999999</v>
      </c>
      <c r="D108" s="13"/>
      <c r="E108" s="14"/>
      <c r="F108" s="15"/>
    </row>
    <row r="109" spans="1:6" outlineLevel="1">
      <c r="A109" s="49" t="s">
        <v>134</v>
      </c>
      <c r="B109" s="50" t="s">
        <v>135</v>
      </c>
      <c r="C109" s="51">
        <v>50454.632299999997</v>
      </c>
      <c r="D109" s="13"/>
      <c r="E109" s="14"/>
      <c r="F109" s="15"/>
    </row>
    <row r="110" spans="1:6" ht="25.5" outlineLevel="1">
      <c r="A110" s="52" t="s">
        <v>160</v>
      </c>
      <c r="B110" s="53" t="s">
        <v>147</v>
      </c>
      <c r="C110" s="51">
        <v>250</v>
      </c>
      <c r="D110" s="13"/>
      <c r="E110" s="14"/>
      <c r="F110" s="15"/>
    </row>
    <row r="111" spans="1:6" ht="38.25" outlineLevel="1">
      <c r="A111" s="54" t="s">
        <v>161</v>
      </c>
      <c r="B111" s="55" t="s">
        <v>162</v>
      </c>
      <c r="C111" s="51">
        <v>1000</v>
      </c>
      <c r="D111" s="13"/>
      <c r="E111" s="14"/>
      <c r="F111" s="15"/>
    </row>
    <row r="112" spans="1:6" ht="38.25" outlineLevel="1">
      <c r="A112" s="54" t="s">
        <v>163</v>
      </c>
      <c r="B112" s="55" t="s">
        <v>164</v>
      </c>
      <c r="C112" s="51">
        <v>4.7</v>
      </c>
      <c r="D112" s="13"/>
      <c r="E112" s="14"/>
      <c r="F112" s="15"/>
    </row>
    <row r="113" spans="1:6" ht="34.5" customHeight="1" outlineLevel="1">
      <c r="A113" s="71" t="s">
        <v>165</v>
      </c>
      <c r="B113" s="72"/>
      <c r="C113" s="58">
        <f>C114+C115+C116+C117+C118+C119+C120+C121</f>
        <v>742710.96549999993</v>
      </c>
      <c r="D113" s="13"/>
      <c r="E113" s="14"/>
      <c r="F113" s="15"/>
    </row>
    <row r="114" spans="1:6" ht="38.25" outlineLevel="1">
      <c r="A114" s="49" t="s">
        <v>126</v>
      </c>
      <c r="B114" s="50" t="s">
        <v>127</v>
      </c>
      <c r="C114" s="51">
        <v>50028.962500000001</v>
      </c>
      <c r="D114" s="13"/>
      <c r="E114" s="14"/>
      <c r="F114" s="15"/>
    </row>
    <row r="115" spans="1:6" ht="63.75" outlineLevel="1">
      <c r="A115" s="49" t="s">
        <v>166</v>
      </c>
      <c r="B115" s="50" t="s">
        <v>167</v>
      </c>
      <c r="C115" s="51">
        <v>1639.8</v>
      </c>
      <c r="D115" s="13"/>
      <c r="E115" s="14"/>
      <c r="F115" s="15"/>
    </row>
    <row r="116" spans="1:6" ht="63.75" outlineLevel="1">
      <c r="A116" s="49" t="s">
        <v>168</v>
      </c>
      <c r="B116" s="50" t="s">
        <v>169</v>
      </c>
      <c r="C116" s="51">
        <v>5764.8</v>
      </c>
      <c r="D116" s="13"/>
      <c r="E116" s="14"/>
      <c r="F116" s="15"/>
    </row>
    <row r="117" spans="1:6" outlineLevel="1">
      <c r="A117" s="49" t="s">
        <v>134</v>
      </c>
      <c r="B117" s="50" t="s">
        <v>135</v>
      </c>
      <c r="C117" s="51">
        <v>35812.203000000001</v>
      </c>
      <c r="D117" s="13"/>
      <c r="E117" s="14"/>
      <c r="F117" s="15"/>
    </row>
    <row r="118" spans="1:6" ht="76.5" outlineLevel="1">
      <c r="A118" s="49" t="s">
        <v>170</v>
      </c>
      <c r="B118" s="50" t="s">
        <v>171</v>
      </c>
      <c r="C118" s="51">
        <v>3200</v>
      </c>
      <c r="D118" s="13"/>
      <c r="E118" s="14"/>
      <c r="F118" s="15"/>
    </row>
    <row r="119" spans="1:6" ht="25.5" outlineLevel="1">
      <c r="A119" s="49" t="s">
        <v>172</v>
      </c>
      <c r="B119" s="50" t="s">
        <v>173</v>
      </c>
      <c r="C119" s="51">
        <v>636596.30000000005</v>
      </c>
      <c r="D119" s="13"/>
      <c r="E119" s="14"/>
      <c r="F119" s="15"/>
    </row>
    <row r="120" spans="1:6" ht="63.75" outlineLevel="1">
      <c r="A120" s="52" t="s">
        <v>174</v>
      </c>
      <c r="B120" s="53" t="s">
        <v>175</v>
      </c>
      <c r="C120" s="51">
        <v>7959.7</v>
      </c>
      <c r="D120" s="13"/>
      <c r="E120" s="14"/>
      <c r="F120" s="15"/>
    </row>
    <row r="121" spans="1:6" ht="25.5" outlineLevel="1">
      <c r="A121" s="56" t="s">
        <v>176</v>
      </c>
      <c r="B121" s="57" t="s">
        <v>147</v>
      </c>
      <c r="C121" s="51">
        <v>1709.2</v>
      </c>
      <c r="D121" s="13"/>
      <c r="E121" s="14"/>
      <c r="F121" s="15"/>
    </row>
    <row r="122" spans="1:6" ht="30" customHeight="1" outlineLevel="1">
      <c r="A122" s="60" t="s">
        <v>89</v>
      </c>
      <c r="B122" s="60"/>
      <c r="C122" s="45">
        <f>C123+C124+C125+C126+C127+C128+C129+C130+C131+C132+C133</f>
        <v>174947.5422</v>
      </c>
      <c r="D122" s="13"/>
      <c r="E122" s="14"/>
      <c r="F122" s="15"/>
    </row>
    <row r="123" spans="1:6" ht="51">
      <c r="A123" s="22" t="s">
        <v>83</v>
      </c>
      <c r="B123" s="31" t="s">
        <v>84</v>
      </c>
      <c r="C123" s="40">
        <v>297.5</v>
      </c>
      <c r="D123" s="13"/>
      <c r="E123" s="14"/>
      <c r="F123" s="15"/>
    </row>
    <row r="124" spans="1:6" ht="38.25">
      <c r="A124" s="59" t="s">
        <v>177</v>
      </c>
      <c r="B124" s="50" t="s">
        <v>178</v>
      </c>
      <c r="C124" s="51">
        <v>63594.400000000001</v>
      </c>
      <c r="D124" s="13"/>
      <c r="E124" s="14"/>
      <c r="F124" s="15"/>
    </row>
    <row r="125" spans="1:6" ht="38.25">
      <c r="A125" s="59" t="s">
        <v>179</v>
      </c>
      <c r="B125" s="50" t="s">
        <v>180</v>
      </c>
      <c r="C125" s="51">
        <v>13542.6</v>
      </c>
      <c r="D125" s="13"/>
      <c r="E125" s="14"/>
      <c r="F125" s="15"/>
    </row>
    <row r="126" spans="1:6" ht="38.25">
      <c r="A126" s="49" t="s">
        <v>181</v>
      </c>
      <c r="B126" s="50" t="s">
        <v>182</v>
      </c>
      <c r="C126" s="51">
        <v>13000</v>
      </c>
      <c r="D126" s="13"/>
      <c r="E126" s="14"/>
      <c r="F126" s="15"/>
    </row>
    <row r="127" spans="1:6">
      <c r="A127" s="49" t="s">
        <v>183</v>
      </c>
      <c r="B127" s="50" t="s">
        <v>184</v>
      </c>
      <c r="C127" s="51">
        <v>9014.2000000000007</v>
      </c>
      <c r="D127" s="13"/>
      <c r="E127" s="14"/>
      <c r="F127" s="15"/>
    </row>
    <row r="128" spans="1:6">
      <c r="A128" s="49" t="s">
        <v>134</v>
      </c>
      <c r="B128" s="50" t="s">
        <v>135</v>
      </c>
      <c r="C128" s="51">
        <v>61897.101699999999</v>
      </c>
      <c r="D128" s="13"/>
      <c r="E128" s="14"/>
      <c r="F128" s="15"/>
    </row>
    <row r="129" spans="1:6" ht="38.25">
      <c r="A129" s="59" t="s">
        <v>136</v>
      </c>
      <c r="B129" s="50" t="s">
        <v>137</v>
      </c>
      <c r="C129" s="51">
        <v>13502.071</v>
      </c>
      <c r="D129" s="13"/>
      <c r="E129" s="14"/>
      <c r="F129" s="15"/>
    </row>
    <row r="130" spans="1:6" ht="63.75">
      <c r="A130" s="49" t="s">
        <v>124</v>
      </c>
      <c r="B130" s="50" t="s">
        <v>125</v>
      </c>
      <c r="C130" s="51">
        <v>96.439499999999995</v>
      </c>
      <c r="D130" s="13"/>
      <c r="E130" s="14"/>
      <c r="F130" s="15"/>
    </row>
    <row r="131" spans="1:6" ht="54.75" customHeight="1">
      <c r="A131" s="59" t="s">
        <v>185</v>
      </c>
      <c r="B131" s="50" t="s">
        <v>186</v>
      </c>
      <c r="C131" s="51">
        <v>6</v>
      </c>
      <c r="D131" s="13"/>
      <c r="E131" s="14"/>
      <c r="F131" s="15"/>
    </row>
    <row r="132" spans="1:6" ht="51">
      <c r="A132" s="49" t="s">
        <v>187</v>
      </c>
      <c r="B132" s="50" t="s">
        <v>188</v>
      </c>
      <c r="C132" s="51">
        <v>40.494799999999998</v>
      </c>
      <c r="D132" s="5"/>
      <c r="E132" s="5"/>
      <c r="F132" s="5"/>
    </row>
    <row r="133" spans="1:6" ht="51">
      <c r="A133" s="52" t="s">
        <v>189</v>
      </c>
      <c r="B133" s="53" t="s">
        <v>190</v>
      </c>
      <c r="C133" s="51">
        <v>-43.264800000000001</v>
      </c>
    </row>
    <row r="134" spans="1:6" ht="12.75" customHeight="1">
      <c r="A134" s="29"/>
      <c r="B134" s="28"/>
      <c r="C134" s="28"/>
    </row>
    <row r="135" spans="1:6" ht="12.75" customHeight="1">
      <c r="A135" s="28"/>
      <c r="B135" s="28"/>
      <c r="C135" s="28"/>
    </row>
  </sheetData>
  <mergeCells count="26">
    <mergeCell ref="B1:C1"/>
    <mergeCell ref="B2:C2"/>
    <mergeCell ref="A113:B113"/>
    <mergeCell ref="A22:B22"/>
    <mergeCell ref="A37:B37"/>
    <mergeCell ref="A6:B6"/>
    <mergeCell ref="A13:B13"/>
    <mergeCell ref="A15:B15"/>
    <mergeCell ref="A17:B17"/>
    <mergeCell ref="A56:B56"/>
    <mergeCell ref="A122:B122"/>
    <mergeCell ref="A103:B103"/>
    <mergeCell ref="A70:B70"/>
    <mergeCell ref="G3:J3"/>
    <mergeCell ref="A43:B43"/>
    <mergeCell ref="A66:B66"/>
    <mergeCell ref="A39:B39"/>
    <mergeCell ref="A41:B41"/>
    <mergeCell ref="A45:B45"/>
    <mergeCell ref="A49:B49"/>
    <mergeCell ref="A7:B7"/>
    <mergeCell ref="A5:B5"/>
    <mergeCell ref="A24:B24"/>
    <mergeCell ref="A35:B35"/>
    <mergeCell ref="A8:B8"/>
    <mergeCell ref="A3:C3"/>
  </mergeCells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ДЧБ!FIO</vt:lpstr>
      <vt:lpstr>ДЧБ!SIGN</vt:lpstr>
      <vt:lpstr>ДЧБ!Область_печати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dc:description>POI HSSF rep:2.42.0.101</dc:description>
  <cp:lastModifiedBy>PCUSER_EM</cp:lastModifiedBy>
  <cp:lastPrinted>2021-03-31T07:07:02Z</cp:lastPrinted>
  <dcterms:created xsi:type="dcterms:W3CDTF">2017-10-09T16:11:03Z</dcterms:created>
  <dcterms:modified xsi:type="dcterms:W3CDTF">2021-03-31T07:07:06Z</dcterms:modified>
</cp:coreProperties>
</file>