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Документ!$A$1:$C$117</definedName>
    <definedName name="_xlnm.Print_Titles" localSheetId="0">Документ!$5:$5</definedName>
    <definedName name="_xlnm.Print_Area" localSheetId="0">Документ!$A$1:$C$119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2"/>
  <c r="C101"/>
  <c r="C109"/>
  <c r="C94"/>
  <c r="C66"/>
  <c r="C117" l="1"/>
  <c r="C54"/>
  <c r="C52"/>
  <c r="C45"/>
  <c r="C40"/>
  <c r="C38"/>
  <c r="C20"/>
  <c r="C36"/>
  <c r="C15"/>
  <c r="C13"/>
  <c r="C6"/>
</calcChain>
</file>

<file path=xl/sharedStrings.xml><?xml version="1.0" encoding="utf-8"?>
<sst xmlns="http://schemas.openxmlformats.org/spreadsheetml/2006/main" count="215" uniqueCount="180">
  <si>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</si>
  <si>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</si>
  <si>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</si>
  <si>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</si>
  <si>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</si>
  <si>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</si>
  <si>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</si>
  <si>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</si>
  <si>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</si>
  <si>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</si>
  <si>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</si>
  <si>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</si>
  <si>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</si>
  <si>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</si>
  <si>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</si>
  <si>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</si>
  <si>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</si>
  <si>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</si>
  <si>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</si>
  <si>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</si>
  <si>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</si>
  <si>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</si>
  <si>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</si>
  <si>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</si>
  <si>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076 Федеральное агентство по рыболовству</t>
  </si>
  <si>
    <t>081 Управление Федеральной службы по ветеринарному и фитосанитарному надзору по Республике Коми</t>
  </si>
  <si>
    <t>100 ФЕДЕРАЛЬНОЕ КАЗНАЧЕЙСТВО</t>
  </si>
  <si>
    <t>182 Федеральная налоговая служба</t>
  </si>
  <si>
    <t>188 Министерство внутренних дел Российской Федерации</t>
  </si>
  <si>
    <t>415 Генеральная прокуратура Российской Федерации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</si>
  <si>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</si>
  <si>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</si>
  <si>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</si>
  <si>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</si>
  <si>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975 Управление образования администрации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</si>
  <si>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</si>
  <si>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</si>
  <si>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</si>
  <si>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</si>
  <si>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</si>
  <si>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</si>
  <si>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</si>
  <si>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</si>
  <si>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</si>
  <si>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1 12 01 042 01 0000 120</t>
  </si>
  <si>
    <t xml:space="preserve">Плата за размещение твердых коммунальных отходов 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</si>
  <si>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</si>
  <si>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</si>
  <si>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</si>
  <si>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</si>
  <si>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</si>
  <si>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</si>
  <si>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</si>
  <si>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</si>
  <si>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</si>
  <si>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</si>
  <si>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</si>
  <si>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</si>
  <si>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</si>
  <si>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</si>
  <si>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</si>
  <si>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</si>
  <si>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</si>
  <si>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</si>
  <si>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</si>
  <si>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</si>
  <si>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</si>
  <si>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</si>
  <si>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</si>
  <si>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</si>
  <si>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</si>
  <si>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</si>
  <si>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1 05 03 010 01 0000 110</t>
  </si>
  <si>
    <t>Единый сельскохозяйственный налог</t>
  </si>
  <si>
    <t>1 05 03 020 01 0000 110</t>
  </si>
  <si>
    <t>Единый сельскохозяйственный налог (за налоговые периоды, истекшие до 1 января 2011 года)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</si>
  <si>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</si>
  <si>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</si>
  <si>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</si>
  <si>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</si>
  <si>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1 16 10 129 01 0000 140</t>
  </si>
  <si>
    <t>1 16 01 203 01 0000 140</t>
  </si>
  <si>
    <t>1 16 11 05001 0000 140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</si>
  <si>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</si>
  <si>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</si>
  <si>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</si>
  <si>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</si>
  <si>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</si>
  <si>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</si>
  <si>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</si>
  <si>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</si>
  <si>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</si>
  <si>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</si>
  <si>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</si>
  <si>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</si>
  <si>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</si>
  <si>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</si>
  <si>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</si>
  <si>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</si>
  <si>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</si>
  <si>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</si>
  <si>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</si>
  <si>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</si>
  <si>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</si>
  <si>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</si>
  <si>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</si>
  <si>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</si>
  <si>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</si>
  <si>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</si>
  <si>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1 13 02 995 05 0000 130</t>
  </si>
  <si>
    <t>1 14 06 013 05 0000 430</t>
  </si>
  <si>
    <t>1 14 06 313 05 0000 430</t>
  </si>
  <si>
    <t>1 14 06 325 05 0000 430</t>
  </si>
  <si>
    <t>1 16 07 010 05 0000 140</t>
  </si>
  <si>
    <t>1 17 01 050 05 0000 180</t>
  </si>
  <si>
    <t>1 17 05 050 05 0000 180</t>
  </si>
  <si>
    <t>1 14 02 053 05 0000 410</t>
  </si>
  <si>
    <t>1 16 10 100 05 0000 140</t>
  </si>
  <si>
    <t>1 12 01 010 01 0000 120</t>
  </si>
  <si>
    <t>879 Министерство цифрового развития,связи и массовых коммуникаций Республики Коми, науки и молодежной политики Республики Коми</t>
  </si>
  <si>
    <t>1 08 07 150 01 0000 110</t>
  </si>
  <si>
    <t>Государственная пошлина за выдачу разрешения на установку рекламной конструкции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</si>
  <si>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</si>
  <si>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</si>
  <si>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905 Контрольно-счетная палата муниципального района "Сыктывдинский" Республики Коми</t>
  </si>
  <si>
    <t>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</si>
  <si>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</si>
  <si>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2 02 20 299 05 0000 150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</si>
  <si>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</si>
  <si>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2 02 20 302 05 0000 150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</si>
  <si>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</si>
  <si>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2 02 25 497 05 0000 150</t>
  </si>
  <si>
    <t>Субсидии бюджетам муниципальных районов на реализацию мероприятий по обеспечению жильем молодых семей</t>
  </si>
  <si>
    <t>2 02 29 999 05 0000 150</t>
  </si>
  <si>
    <t>Прочие субсидии бюджетам муниципальных районов</t>
  </si>
  <si>
    <t>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</si>
  <si>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</si>
  <si>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</si>
  <si>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</si>
  <si>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</si>
  <si>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</si>
  <si>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2 02 35 135 05 0000 150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</si>
  <si>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</si>
  <si>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2 02 35 176 05 0000 150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</si>
  <si>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</si>
  <si>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2 07 05 010 05 0000 150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</si>
  <si>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</si>
  <si>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2 07 05 030 05 0000 150</t>
  </si>
  <si>
    <t>Прочие безвозмездные поступления в бюджеты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</si>
  <si>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</si>
  <si>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</si>
  <si>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956 Управление культуры администрации муниципального района "Сыктывдинский" Республики Коми</t>
  </si>
  <si>
    <t>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</si>
  <si>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</si>
  <si>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2 02 25 519 05 0000 150</t>
  </si>
  <si>
    <t>Субсидии бюджетам муниципальных районов на поддержку отрасли культуры</t>
  </si>
  <si>
    <t>2 18 05 010 05 0000 150</t>
  </si>
  <si>
    <t>Доходы бюджетов муниципальных районов от возврата бюджетными учреждениями остатков субсидий прошлых лет</t>
  </si>
  <si>
    <t>2 18 05 020 05 0000 150</t>
  </si>
  <si>
    <t>Доходы бюджетов муниципальных районов от возврата автономными учреждениями остатков субсидий прошлых лет</t>
  </si>
  <si>
    <t>2 02 25 304 05 0000 150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</si>
  <si>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</si>
  <si>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</si>
  <si>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</si>
  <si>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2 02 39 999 05 0000 150</t>
  </si>
  <si>
    <t>Прочие субвенции бюджетам муниципальных районов</t>
  </si>
  <si>
    <t>2 02 45 303 05 0000 150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</si>
  <si>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</si>
  <si>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Управление финансов администрации муниципального района "Сыктывдинский" Республики Коми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</si>
  <si>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</si>
  <si>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</si>
  <si>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2 02 15 002 05 0000 150</t>
  </si>
  <si>
    <t>Дотации бюджетам муниципальных районов на поддержку мер по обеспечению сбалансированности бюджетов</t>
  </si>
  <si>
    <t>2 02 19 999 05 0000 150</t>
  </si>
  <si>
    <t>Прочие дотации бюджетам муниципальных районов</t>
  </si>
  <si>
    <t>2 18 60 010 05 0000 150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</si>
  <si>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</si>
  <si>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Примечание: данные по итоговым строкам могут отличаться от суммы слагаемых из-за округлений</t>
  </si>
  <si>
    <t xml:space="preserve">Доходы бюджета муниципального района "Сыктывдинский"  Республики Коми                                  за 9 месяцев 2021 года по кодам классификации доходов бюджета </t>
  </si>
  <si>
    <t xml:space="preserve">                      Приложение 1                                                                                                                     к постановлению администрации                                                                                             муниципального района "Сыктывдинский"                                                                                        Республики Коми от 28 октября 2021 года № 10/1296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</si>
</sst>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3" fillId="0" borderId="5">
      <alignment horizontal="right" vertical="top" shrinkToFit="1"/>
    </xf>
    <xf numFmtId="49" fontId="3" fillId="0" borderId="3">
      <alignment horizontal="center" vertical="top" shrinkToFit="1"/>
    </xf>
    <xf numFmtId="49" fontId="13" fillId="0" borderId="4">
      <alignment horizontal="center" vertical="top" shrinkToFit="1"/>
    </xf>
    <xf numFmtId="49" fontId="13" fillId="0" borderId="4">
      <alignment horizontal="center" vertical="top" shrinkToFit="1"/>
    </xf>
    <xf numFmtId="0" fontId="13" fillId="0" borderId="4">
      <alignment horizontal="left" vertical="top" wrapText="1"/>
    </xf>
    <xf numFmtId="0" fontId="14" fillId="0" borderId="1"/>
    <xf numFmtId="167" fontId="14" fillId="0" borderId="1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0" fontId="11" fillId="0" borderId="1" xfId="13" applyNumberFormat="1" applyFont="1" applyBorder="1" applyProtection="1"/>
    <xf numFmtId="49" fontId="11" fillId="4" borderId="9" xfId="9" applyNumberFormat="1" applyFont="1" applyFill="1" applyBorder="1" applyProtection="1">
      <alignment horizontal="center" vertical="top" shrinkToFit="1"/>
    </xf>
    <xf numFmtId="0" fontId="11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top" wrapText="1"/>
    </xf>
    <xf numFmtId="0" fontId="11" fillId="4" borderId="9" xfId="24" quotePrefix="1" applyFont="1" applyFill="1" applyBorder="1">
      <alignment horizontal="left" vertical="top" wrapText="1"/>
    </xf>
    <xf numFmtId="0" fontId="11" fillId="4" borderId="9" xfId="24" quotePrefix="1" applyFont="1" applyFill="1" applyBorder="1" applyAlignment="1">
      <alignment horizontal="left" vertical="top" wrapText="1"/>
    </xf>
    <xf numFmtId="49" fontId="9" fillId="4" borderId="11" xfId="0" applyNumberFormat="1" applyFont="1" applyFill="1" applyBorder="1" applyAlignment="1">
      <alignment horizontal="center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165" fontId="0" fillId="0" borderId="0" xfId="0" applyNumberFormat="1" applyProtection="1">
      <protection locked="0"/>
    </xf>
    <xf numFmtId="49" fontId="9" fillId="4" borderId="12" xfId="0" applyNumberFormat="1" applyFont="1" applyFill="1" applyBorder="1" applyAlignment="1">
      <alignment horizontal="left" vertical="center" wrapText="1"/>
    </xf>
    <xf numFmtId="4" fontId="0" fillId="0" borderId="0" xfId="0" applyNumberFormat="1" applyProtection="1">
      <protection locked="0"/>
    </xf>
    <xf numFmtId="168" fontId="9" fillId="4" borderId="9" xfId="23" applyNumberFormat="1" applyFont="1" applyFill="1" applyBorder="1" applyAlignment="1">
      <alignment horizontal="center" vertical="center"/>
    </xf>
    <xf numFmtId="0" fontId="11" fillId="4" borderId="13" xfId="24" quotePrefix="1" applyFont="1" applyFill="1" applyBorder="1">
      <alignment horizontal="left" vertical="top" wrapText="1"/>
    </xf>
    <xf numFmtId="169" fontId="0" fillId="0" borderId="0" xfId="0" applyNumberFormat="1" applyProtection="1">
      <protection locked="0"/>
    </xf>
    <xf numFmtId="0" fontId="11" fillId="4" borderId="9" xfId="33" quotePrefix="1" applyFont="1" applyFill="1" applyBorder="1">
      <alignment horizontal="left" vertical="top" wrapText="1"/>
    </xf>
    <xf numFmtId="49" fontId="11" fillId="4" borderId="9" xfId="32" applyFont="1" applyFill="1" applyBorder="1" applyAlignment="1">
      <alignment horizontal="center" vertical="top" shrinkToFit="1"/>
    </xf>
    <xf numFmtId="0" fontId="11" fillId="4" borderId="13" xfId="26" quotePrefix="1" applyFont="1" applyFill="1" applyBorder="1">
      <alignment horizontal="left" vertical="top" wrapText="1"/>
    </xf>
    <xf numFmtId="49" fontId="11" fillId="4" borderId="9" xfId="31" applyFont="1" applyFill="1" applyBorder="1">
      <alignment horizontal="center" vertical="top" shrinkToFit="1"/>
    </xf>
    <xf numFmtId="0" fontId="11" fillId="4" borderId="9" xfId="25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168" fontId="9" fillId="4" borderId="9" xfId="23" applyNumberFormat="1" applyFont="1" applyFill="1" applyBorder="1" applyAlignment="1">
      <alignment horizontal="center" vertical="top"/>
    </xf>
    <xf numFmtId="49" fontId="11" fillId="4" borderId="9" xfId="32" applyFont="1" applyFill="1" applyBorder="1" applyAlignment="1">
      <alignment horizontal="center" vertical="center" shrinkToFit="1"/>
    </xf>
    <xf numFmtId="166" fontId="9" fillId="4" borderId="9" xfId="34" applyNumberFormat="1" applyFont="1" applyFill="1" applyBorder="1" applyAlignment="1">
      <alignment horizontal="left" vertical="center" wrapText="1"/>
    </xf>
    <xf numFmtId="165" fontId="12" fillId="4" borderId="9" xfId="6" applyNumberFormat="1" applyFont="1" applyFill="1" applyBorder="1" applyAlignment="1" applyProtection="1">
      <alignment horizontal="center" vertical="top" shrinkToFit="1"/>
    </xf>
    <xf numFmtId="165" fontId="11" fillId="4" borderId="9" xfId="10" applyNumberFormat="1" applyFont="1" applyFill="1" applyBorder="1" applyAlignment="1" applyProtection="1">
      <alignment horizontal="center" vertical="top" shrinkToFit="1"/>
    </xf>
    <xf numFmtId="165" fontId="11" fillId="4" borderId="9" xfId="6" applyNumberFormat="1" applyFont="1" applyFill="1" applyBorder="1" applyAlignment="1" applyProtection="1">
      <alignment horizontal="center" vertical="top" shrinkToFit="1"/>
    </xf>
    <xf numFmtId="0" fontId="0" fillId="4" borderId="0" xfId="0" applyFill="1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1" fillId="4" borderId="4" xfId="25" quotePrefix="1" applyFont="1" applyFill="1">
      <alignment horizontal="left" vertical="top" wrapText="1"/>
    </xf>
    <xf numFmtId="165" fontId="11" fillId="4" borderId="9" xfId="29" applyNumberFormat="1" applyFont="1" applyFill="1" applyBorder="1" applyAlignment="1">
      <alignment horizontal="center" vertical="top" shrinkToFit="1"/>
    </xf>
    <xf numFmtId="165" fontId="11" fillId="4" borderId="9" xfId="28" applyNumberFormat="1" applyFont="1" applyFill="1" applyBorder="1" applyAlignment="1">
      <alignment horizontal="center" vertical="top" shrinkToFit="1"/>
    </xf>
    <xf numFmtId="0" fontId="11" fillId="4" borderId="13" xfId="25" quotePrefix="1" applyFont="1" applyFill="1" applyBorder="1">
      <alignment horizontal="left" vertical="top" wrapText="1"/>
    </xf>
    <xf numFmtId="165" fontId="11" fillId="4" borderId="9" xfId="27" applyNumberFormat="1" applyFont="1" applyFill="1" applyBorder="1" applyAlignment="1">
      <alignment horizontal="center" vertical="top" shrinkToFit="1"/>
    </xf>
    <xf numFmtId="0" fontId="12" fillId="4" borderId="9" xfId="11" applyNumberFormat="1" applyFont="1" applyFill="1" applyBorder="1" applyProtection="1"/>
    <xf numFmtId="165" fontId="12" fillId="4" borderId="9" xfId="12" applyNumberFormat="1" applyFont="1" applyFill="1" applyBorder="1" applyAlignment="1" applyProtection="1">
      <alignment horizontal="center" shrinkToFit="1"/>
    </xf>
    <xf numFmtId="0" fontId="11" fillId="4" borderId="9" xfId="8" applyNumberFormat="1" applyFont="1" applyFill="1" applyBorder="1" applyProtection="1">
      <alignment horizontal="left" vertical="top" wrapText="1"/>
    </xf>
    <xf numFmtId="0" fontId="11" fillId="0" borderId="1" xfId="13" applyNumberFormat="1" applyFont="1" applyBorder="1" applyAlignment="1" applyProtection="1">
      <alignment horizontal="center"/>
    </xf>
    <xf numFmtId="0" fontId="11" fillId="4" borderId="9" xfId="26" quotePrefix="1" applyFont="1" applyFill="1" applyBorder="1">
      <alignment horizontal="left" vertical="top" wrapText="1"/>
    </xf>
    <xf numFmtId="0" fontId="9" fillId="4" borderId="9" xfId="26" quotePrefix="1" applyFont="1" applyFill="1" applyBorder="1">
      <alignment horizontal="left" vertical="top" wrapText="1"/>
    </xf>
    <xf numFmtId="0" fontId="11" fillId="4" borderId="9" xfId="33" applyFont="1" applyFill="1" applyBorder="1">
      <alignment horizontal="left" vertical="top" wrapText="1"/>
    </xf>
    <xf numFmtId="0" fontId="9" fillId="4" borderId="9" xfId="0" applyFont="1" applyFill="1" applyBorder="1" applyAlignment="1" applyProtection="1">
      <alignment horizontal="center"/>
      <protection locked="0"/>
    </xf>
    <xf numFmtId="0" fontId="11" fillId="4" borderId="9" xfId="26" applyFont="1" applyFill="1" applyBorder="1">
      <alignment horizontal="left" vertical="top" wrapText="1"/>
    </xf>
    <xf numFmtId="0" fontId="11" fillId="0" borderId="1" xfId="14" applyFont="1" applyAlignment="1">
      <alignment horizontal="left" vertical="top" wrapText="1"/>
    </xf>
    <xf numFmtId="0" fontId="12" fillId="4" borderId="9" xfId="4" applyNumberFormat="1" applyFont="1" applyFill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right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</cellXfs>
  <cellStyles count="36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7"/>
  <sheetViews>
    <sheetView showGridLines="0" tabSelected="1" view="pageBreakPreview" zoomScale="88" zoomScaleSheetLayoutView="88" workbookViewId="0">
      <pane ySplit="5" topLeftCell="A6" activePane="bottomLeft" state="frozen"/>
      <selection pane="bottomLeft" activeCell="A5" sqref="A5:B5"/>
    </sheetView>
  </sheetViews>
  <sheetFormatPr defaultColWidth="9.140625" defaultRowHeight="15"/>
  <cols>
    <col min="1" max="1" width="21.5703125" style="1" customWidth="1"/>
    <col min="2" max="2" width="63.42578125" style="1" customWidth="1"/>
    <col min="3" max="3" width="11.28515625" style="1" customWidth="1"/>
    <col min="4" max="4" width="0.42578125" style="1" customWidth="1"/>
    <col min="5" max="5" width="11.7109375" style="1" bestFit="1" customWidth="1"/>
    <col min="6" max="16384" width="9.140625" style="1"/>
  </cols>
  <sheetData>
    <row r="1" spans="1:5" ht="69" customHeight="1">
      <c r="A1" s="3"/>
      <c r="B1" s="52" t="s">
        <v>179</v>
      </c>
      <c r="C1" s="52"/>
    </row>
    <row r="2" spans="1:5" ht="34.5" customHeight="1">
      <c r="A2" s="54" t="s">
        <v>178</v>
      </c>
      <c r="B2" s="54"/>
      <c r="C2" s="54"/>
    </row>
    <row r="3" spans="1:5" ht="15.2" customHeight="1">
      <c r="A3" s="4"/>
      <c r="B3" s="4"/>
      <c r="C3" s="4" t="s">
        <v>37</v>
      </c>
    </row>
    <row r="4" spans="1:5" ht="25.5">
      <c r="A4" s="53" t="s">
        <v>35</v>
      </c>
      <c r="B4" s="53"/>
      <c r="C4" s="2" t="s">
        <v>36</v>
      </c>
    </row>
    <row r="5" spans="1:5">
      <c r="A5" s="53" t="s">
        <v>0</v>
      </c>
      <c r="B5" s="53"/>
      <c r="C5" s="35" t="s">
        <v>1</v>
      </c>
    </row>
    <row r="6" spans="1:5">
      <c r="A6" s="51" t="s">
        <v>23</v>
      </c>
      <c r="B6" s="51"/>
      <c r="C6" s="31">
        <f>C7+C8+C9+C10</f>
        <v>265.28230000000002</v>
      </c>
      <c r="D6" s="16"/>
    </row>
    <row r="7" spans="1:5" ht="25.5">
      <c r="A7" s="11" t="s">
        <v>118</v>
      </c>
      <c r="B7" s="10" t="s">
        <v>39</v>
      </c>
      <c r="C7" s="32">
        <v>132.19999999999999</v>
      </c>
    </row>
    <row r="8" spans="1:5">
      <c r="A8" s="11" t="s">
        <v>40</v>
      </c>
      <c r="B8" s="10" t="s">
        <v>41</v>
      </c>
      <c r="C8" s="32">
        <v>52.9</v>
      </c>
    </row>
    <row r="9" spans="1:5">
      <c r="A9" s="11" t="s">
        <v>42</v>
      </c>
      <c r="B9" s="10" t="s">
        <v>43</v>
      </c>
      <c r="C9" s="32">
        <v>80</v>
      </c>
    </row>
    <row r="10" spans="1:5">
      <c r="A10" s="11" t="s">
        <v>44</v>
      </c>
      <c r="B10" s="10" t="s">
        <v>45</v>
      </c>
      <c r="C10" s="32">
        <v>0.18229999999999999</v>
      </c>
    </row>
    <row r="11" spans="1:5">
      <c r="A11" s="51" t="s">
        <v>24</v>
      </c>
      <c r="B11" s="51"/>
      <c r="C11" s="31">
        <v>9.06E-2</v>
      </c>
    </row>
    <row r="12" spans="1:5" ht="51">
      <c r="A12" s="11" t="s">
        <v>46</v>
      </c>
      <c r="B12" s="12" t="s">
        <v>47</v>
      </c>
      <c r="C12" s="32">
        <v>9.06E-2</v>
      </c>
    </row>
    <row r="13" spans="1:5">
      <c r="A13" s="51" t="s">
        <v>25</v>
      </c>
      <c r="B13" s="51"/>
      <c r="C13" s="31">
        <f>C14</f>
        <v>60.7</v>
      </c>
    </row>
    <row r="14" spans="1:5" ht="51">
      <c r="A14" s="11" t="s">
        <v>46</v>
      </c>
      <c r="B14" s="13" t="s">
        <v>47</v>
      </c>
      <c r="C14" s="32">
        <v>60.7</v>
      </c>
    </row>
    <row r="15" spans="1:5">
      <c r="A15" s="51" t="s">
        <v>26</v>
      </c>
      <c r="B15" s="51"/>
      <c r="C15" s="31">
        <f>C16+C17+C18+C19</f>
        <v>16639.8</v>
      </c>
      <c r="E15" s="16"/>
    </row>
    <row r="16" spans="1:5" ht="76.5">
      <c r="A16" s="11" t="s">
        <v>48</v>
      </c>
      <c r="B16" s="8" t="s">
        <v>2</v>
      </c>
      <c r="C16" s="32">
        <v>7547.3</v>
      </c>
    </row>
    <row r="17" spans="1:6" ht="89.25">
      <c r="A17" s="11" t="s">
        <v>49</v>
      </c>
      <c r="B17" s="8" t="s">
        <v>3</v>
      </c>
      <c r="C17" s="32">
        <v>54</v>
      </c>
    </row>
    <row r="18" spans="1:6" ht="76.5">
      <c r="A18" s="11" t="s">
        <v>50</v>
      </c>
      <c r="B18" s="8" t="s">
        <v>4</v>
      </c>
      <c r="C18" s="32">
        <v>10370.9</v>
      </c>
    </row>
    <row r="19" spans="1:6" ht="76.5">
      <c r="A19" s="14" t="s">
        <v>51</v>
      </c>
      <c r="B19" s="8" t="s">
        <v>5</v>
      </c>
      <c r="C19" s="32">
        <v>-1332.4</v>
      </c>
    </row>
    <row r="20" spans="1:6">
      <c r="A20" s="51" t="s">
        <v>27</v>
      </c>
      <c r="B20" s="51"/>
      <c r="C20" s="31">
        <f>C21+C22+C23+C24+C25+C26+C27+C28+C29+C30+C31+C32+C33+C34+C35</f>
        <v>210926.97806999998</v>
      </c>
      <c r="D20" s="21"/>
      <c r="E20" s="21"/>
    </row>
    <row r="21" spans="1:6" ht="51">
      <c r="A21" s="11" t="s">
        <v>60</v>
      </c>
      <c r="B21" s="10" t="s">
        <v>61</v>
      </c>
      <c r="C21" s="32">
        <v>187107.3</v>
      </c>
      <c r="E21" s="16"/>
    </row>
    <row r="22" spans="1:6" ht="76.5">
      <c r="A22" s="11" t="s">
        <v>52</v>
      </c>
      <c r="B22" s="15" t="s">
        <v>53</v>
      </c>
      <c r="C22" s="32">
        <v>1394.7</v>
      </c>
    </row>
    <row r="23" spans="1:6" ht="38.25">
      <c r="A23" s="11" t="s">
        <v>54</v>
      </c>
      <c r="B23" s="10" t="s">
        <v>55</v>
      </c>
      <c r="C23" s="32">
        <v>4103.8</v>
      </c>
    </row>
    <row r="24" spans="1:6" ht="63.75">
      <c r="A24" s="11" t="s">
        <v>56</v>
      </c>
      <c r="B24" s="15" t="s">
        <v>57</v>
      </c>
      <c r="C24" s="32">
        <v>110.7</v>
      </c>
    </row>
    <row r="25" spans="1:6" ht="63.75">
      <c r="A25" s="11" t="s">
        <v>58</v>
      </c>
      <c r="B25" s="36" t="s">
        <v>59</v>
      </c>
      <c r="C25" s="32">
        <v>7.6050000000000004</v>
      </c>
    </row>
    <row r="26" spans="1:6" ht="25.5">
      <c r="A26" s="9" t="s">
        <v>62</v>
      </c>
      <c r="B26" s="17" t="s">
        <v>63</v>
      </c>
      <c r="C26" s="37">
        <v>11068.3</v>
      </c>
      <c r="D26" s="16"/>
      <c r="E26" s="18"/>
      <c r="F26" s="18"/>
    </row>
    <row r="27" spans="1:6" ht="38.25">
      <c r="A27" s="9" t="s">
        <v>64</v>
      </c>
      <c r="B27" s="24" t="s">
        <v>65</v>
      </c>
      <c r="C27" s="37">
        <v>-1.7</v>
      </c>
    </row>
    <row r="28" spans="1:6" ht="51">
      <c r="A28" s="9" t="s">
        <v>66</v>
      </c>
      <c r="B28" s="17" t="s">
        <v>67</v>
      </c>
      <c r="C28" s="38">
        <v>7495.3</v>
      </c>
    </row>
    <row r="29" spans="1:6">
      <c r="A29" s="9" t="s">
        <v>68</v>
      </c>
      <c r="B29" s="17" t="s">
        <v>69</v>
      </c>
      <c r="C29" s="38">
        <v>2164.9</v>
      </c>
      <c r="D29" s="16"/>
    </row>
    <row r="30" spans="1:6" ht="25.5">
      <c r="A30" s="9" t="s">
        <v>70</v>
      </c>
      <c r="B30" s="39" t="s">
        <v>71</v>
      </c>
      <c r="C30" s="38">
        <v>-10.9</v>
      </c>
    </row>
    <row r="31" spans="1:6">
      <c r="A31" s="9" t="s">
        <v>72</v>
      </c>
      <c r="B31" s="17" t="s">
        <v>73</v>
      </c>
      <c r="C31" s="38">
        <v>-7102.2</v>
      </c>
      <c r="D31" s="16"/>
    </row>
    <row r="32" spans="1:6" ht="25.5">
      <c r="A32" s="9" t="s">
        <v>74</v>
      </c>
      <c r="B32" s="39" t="s">
        <v>75</v>
      </c>
      <c r="C32" s="38">
        <v>-12.02693</v>
      </c>
      <c r="D32" s="16"/>
    </row>
    <row r="33" spans="1:4" ht="25.5">
      <c r="A33" s="9" t="s">
        <v>76</v>
      </c>
      <c r="B33" s="17" t="s">
        <v>77</v>
      </c>
      <c r="C33" s="40">
        <v>1789.1</v>
      </c>
    </row>
    <row r="34" spans="1:4" ht="38.25">
      <c r="A34" s="9" t="s">
        <v>78</v>
      </c>
      <c r="B34" s="17" t="s">
        <v>79</v>
      </c>
      <c r="C34" s="40">
        <v>2802.9</v>
      </c>
    </row>
    <row r="35" spans="1:4" ht="51">
      <c r="A35" s="9" t="s">
        <v>80</v>
      </c>
      <c r="B35" s="20" t="s">
        <v>6</v>
      </c>
      <c r="C35" s="19">
        <v>9.1999999999999993</v>
      </c>
    </row>
    <row r="36" spans="1:4">
      <c r="A36" s="51" t="s">
        <v>28</v>
      </c>
      <c r="B36" s="51"/>
      <c r="C36" s="31">
        <f>C37</f>
        <v>106.9</v>
      </c>
    </row>
    <row r="37" spans="1:4" ht="51">
      <c r="A37" s="11" t="s">
        <v>46</v>
      </c>
      <c r="B37" s="12" t="s">
        <v>47</v>
      </c>
      <c r="C37" s="32">
        <v>106.9</v>
      </c>
    </row>
    <row r="38" spans="1:4">
      <c r="A38" s="51" t="s">
        <v>29</v>
      </c>
      <c r="B38" s="51"/>
      <c r="C38" s="31">
        <f>C39</f>
        <v>2</v>
      </c>
    </row>
    <row r="39" spans="1:4" ht="51">
      <c r="A39" s="25" t="s">
        <v>46</v>
      </c>
      <c r="B39" s="12" t="s">
        <v>47</v>
      </c>
      <c r="C39" s="32">
        <v>2</v>
      </c>
    </row>
    <row r="40" spans="1:4">
      <c r="A40" s="51" t="s">
        <v>30</v>
      </c>
      <c r="B40" s="51"/>
      <c r="C40" s="31">
        <f>C41+C42+C43+C44</f>
        <v>302.5</v>
      </c>
      <c r="D40" s="16"/>
    </row>
    <row r="41" spans="1:4" ht="63.75">
      <c r="A41" s="11" t="s">
        <v>83</v>
      </c>
      <c r="B41" s="12" t="s">
        <v>84</v>
      </c>
      <c r="C41" s="33">
        <v>1</v>
      </c>
      <c r="D41" s="16"/>
    </row>
    <row r="42" spans="1:4" ht="63.75">
      <c r="A42" s="11" t="s">
        <v>81</v>
      </c>
      <c r="B42" s="45" t="s">
        <v>8</v>
      </c>
      <c r="C42" s="37">
        <v>0.5</v>
      </c>
    </row>
    <row r="43" spans="1:4" ht="51">
      <c r="A43" s="11" t="s">
        <v>46</v>
      </c>
      <c r="B43" s="12" t="s">
        <v>47</v>
      </c>
      <c r="C43" s="37">
        <v>217.6</v>
      </c>
    </row>
    <row r="44" spans="1:4" ht="63.75">
      <c r="A44" s="23" t="s">
        <v>82</v>
      </c>
      <c r="B44" s="22" t="s">
        <v>7</v>
      </c>
      <c r="C44" s="38">
        <v>83.4</v>
      </c>
    </row>
    <row r="45" spans="1:4">
      <c r="A45" s="51" t="s">
        <v>31</v>
      </c>
      <c r="B45" s="51"/>
      <c r="C45" s="31">
        <f>C46+C47+C48+C49+C50+C51</f>
        <v>68.300000000000011</v>
      </c>
      <c r="D45" s="16"/>
    </row>
    <row r="46" spans="1:4" ht="51">
      <c r="A46" s="9" t="s">
        <v>85</v>
      </c>
      <c r="B46" s="12" t="s">
        <v>86</v>
      </c>
      <c r="C46" s="32">
        <v>7.1</v>
      </c>
    </row>
    <row r="47" spans="1:4" ht="76.5">
      <c r="A47" s="25" t="s">
        <v>87</v>
      </c>
      <c r="B47" s="12" t="s">
        <v>88</v>
      </c>
      <c r="C47" s="32">
        <v>14.5</v>
      </c>
    </row>
    <row r="48" spans="1:4" ht="51">
      <c r="A48" s="9" t="s">
        <v>89</v>
      </c>
      <c r="B48" s="12" t="s">
        <v>90</v>
      </c>
      <c r="C48" s="32">
        <v>5.3</v>
      </c>
    </row>
    <row r="49" spans="1:4" ht="51">
      <c r="A49" s="9" t="s">
        <v>92</v>
      </c>
      <c r="B49" s="12" t="s">
        <v>93</v>
      </c>
      <c r="C49" s="48">
        <v>2.6</v>
      </c>
    </row>
    <row r="50" spans="1:4" ht="63.75">
      <c r="A50" s="9" t="s">
        <v>81</v>
      </c>
      <c r="B50" s="12" t="s">
        <v>91</v>
      </c>
      <c r="C50" s="32">
        <v>33.1</v>
      </c>
    </row>
    <row r="51" spans="1:4" ht="51">
      <c r="A51" s="9" t="s">
        <v>46</v>
      </c>
      <c r="B51" s="12" t="s">
        <v>47</v>
      </c>
      <c r="C51" s="32">
        <v>5.7</v>
      </c>
    </row>
    <row r="52" spans="1:4">
      <c r="A52" s="51" t="s">
        <v>119</v>
      </c>
      <c r="B52" s="51"/>
      <c r="C52" s="31">
        <f>C53</f>
        <v>5</v>
      </c>
    </row>
    <row r="53" spans="1:4" ht="25.5">
      <c r="A53" s="9" t="s">
        <v>120</v>
      </c>
      <c r="B53" s="49" t="s">
        <v>121</v>
      </c>
      <c r="C53" s="38">
        <v>5</v>
      </c>
    </row>
    <row r="54" spans="1:4">
      <c r="A54" s="51" t="s">
        <v>32</v>
      </c>
      <c r="B54" s="51"/>
      <c r="C54" s="31">
        <f>C55+C56+C57+C58+C59+C60+C61+C62+C63+C64+C65</f>
        <v>1529.0000000000002</v>
      </c>
      <c r="D54" s="21"/>
    </row>
    <row r="55" spans="1:4" ht="51">
      <c r="A55" s="25" t="s">
        <v>85</v>
      </c>
      <c r="B55" s="12" t="s">
        <v>86</v>
      </c>
      <c r="C55" s="19">
        <v>53.4</v>
      </c>
    </row>
    <row r="56" spans="1:4" ht="76.5">
      <c r="A56" s="25" t="s">
        <v>87</v>
      </c>
      <c r="B56" s="12" t="s">
        <v>88</v>
      </c>
      <c r="C56" s="19">
        <v>323.89999999999998</v>
      </c>
    </row>
    <row r="57" spans="1:4" ht="51">
      <c r="A57" s="25" t="s">
        <v>89</v>
      </c>
      <c r="B57" s="26" t="s">
        <v>94</v>
      </c>
      <c r="C57" s="19">
        <v>47.6</v>
      </c>
    </row>
    <row r="58" spans="1:4" ht="63.75">
      <c r="A58" s="25" t="s">
        <v>95</v>
      </c>
      <c r="B58" s="12" t="s">
        <v>96</v>
      </c>
      <c r="C58" s="19">
        <v>512</v>
      </c>
    </row>
    <row r="59" spans="1:4" ht="51">
      <c r="A59" s="27" t="s">
        <v>97</v>
      </c>
      <c r="B59" s="46" t="s">
        <v>98</v>
      </c>
      <c r="C59" s="19">
        <v>6</v>
      </c>
    </row>
    <row r="60" spans="1:4" ht="51">
      <c r="A60" s="27" t="s">
        <v>122</v>
      </c>
      <c r="B60" s="47" t="s">
        <v>123</v>
      </c>
      <c r="C60" s="28">
        <v>21</v>
      </c>
    </row>
    <row r="61" spans="1:4" ht="89.25">
      <c r="A61" s="25" t="s">
        <v>99</v>
      </c>
      <c r="B61" s="26" t="s">
        <v>100</v>
      </c>
      <c r="C61" s="28">
        <v>138.5</v>
      </c>
    </row>
    <row r="62" spans="1:4" ht="89.25">
      <c r="A62" s="25" t="s">
        <v>101</v>
      </c>
      <c r="B62" s="12" t="s">
        <v>102</v>
      </c>
      <c r="C62" s="28">
        <v>59</v>
      </c>
    </row>
    <row r="63" spans="1:4" ht="63.75">
      <c r="A63" s="25" t="s">
        <v>83</v>
      </c>
      <c r="B63" s="12" t="s">
        <v>84</v>
      </c>
      <c r="C63" s="28">
        <v>3.7</v>
      </c>
    </row>
    <row r="64" spans="1:4" ht="63.75">
      <c r="A64" s="25" t="s">
        <v>92</v>
      </c>
      <c r="B64" s="12" t="s">
        <v>103</v>
      </c>
      <c r="C64" s="28">
        <v>101.2</v>
      </c>
    </row>
    <row r="65" spans="1:5" ht="63.75">
      <c r="A65" s="25" t="s">
        <v>81</v>
      </c>
      <c r="B65" s="12" t="s">
        <v>91</v>
      </c>
      <c r="C65" s="28">
        <v>262.7</v>
      </c>
    </row>
    <row r="66" spans="1:5" ht="26.25" customHeight="1">
      <c r="A66" s="51" t="s">
        <v>124</v>
      </c>
      <c r="B66" s="51"/>
      <c r="C66" s="31">
        <f>C67</f>
        <v>350.8</v>
      </c>
    </row>
    <row r="67" spans="1:5" ht="51">
      <c r="A67" s="7" t="s">
        <v>125</v>
      </c>
      <c r="B67" s="43" t="s">
        <v>126</v>
      </c>
      <c r="C67" s="32">
        <v>350.8</v>
      </c>
    </row>
    <row r="68" spans="1:5" ht="20.25" customHeight="1">
      <c r="A68" s="51" t="s">
        <v>33</v>
      </c>
      <c r="B68" s="51"/>
      <c r="C68" s="31">
        <f>SUM(C69:C93)</f>
        <v>74979.908299999996</v>
      </c>
      <c r="D68" s="16"/>
    </row>
    <row r="69" spans="1:5" ht="63.75">
      <c r="A69" s="9" t="s">
        <v>104</v>
      </c>
      <c r="B69" s="15" t="s">
        <v>9</v>
      </c>
      <c r="C69" s="32">
        <v>5017.2</v>
      </c>
      <c r="D69" s="16"/>
      <c r="E69" s="16"/>
    </row>
    <row r="70" spans="1:5" ht="51">
      <c r="A70" s="9" t="s">
        <v>105</v>
      </c>
      <c r="B70" s="10" t="s">
        <v>10</v>
      </c>
      <c r="C70" s="32">
        <v>24.2</v>
      </c>
    </row>
    <row r="71" spans="1:5" ht="51">
      <c r="A71" s="9" t="s">
        <v>106</v>
      </c>
      <c r="B71" s="10" t="s">
        <v>11</v>
      </c>
      <c r="C71" s="32">
        <v>210.82</v>
      </c>
    </row>
    <row r="72" spans="1:5" ht="25.5">
      <c r="A72" s="9" t="s">
        <v>107</v>
      </c>
      <c r="B72" s="10" t="s">
        <v>12</v>
      </c>
      <c r="C72" s="32">
        <v>12292.7</v>
      </c>
    </row>
    <row r="73" spans="1:5" ht="51">
      <c r="A73" s="9" t="s">
        <v>108</v>
      </c>
      <c r="B73" s="10" t="s">
        <v>13</v>
      </c>
      <c r="C73" s="32">
        <v>6.5</v>
      </c>
    </row>
    <row r="74" spans="1:5">
      <c r="A74" s="9" t="s">
        <v>109</v>
      </c>
      <c r="B74" s="10" t="s">
        <v>14</v>
      </c>
      <c r="C74" s="32">
        <v>501.4</v>
      </c>
    </row>
    <row r="75" spans="1:5" ht="63.75">
      <c r="A75" s="9" t="s">
        <v>116</v>
      </c>
      <c r="B75" s="30" t="s">
        <v>15</v>
      </c>
      <c r="C75" s="32">
        <v>965.05502999999999</v>
      </c>
    </row>
    <row r="76" spans="1:5" ht="38.25">
      <c r="A76" s="9" t="s">
        <v>110</v>
      </c>
      <c r="B76" s="10" t="s">
        <v>16</v>
      </c>
      <c r="C76" s="32">
        <v>2293.1</v>
      </c>
    </row>
    <row r="77" spans="1:5" ht="63.75">
      <c r="A77" s="9" t="s">
        <v>111</v>
      </c>
      <c r="B77" s="15" t="s">
        <v>17</v>
      </c>
      <c r="C77" s="32">
        <v>2021.6</v>
      </c>
    </row>
    <row r="78" spans="1:5" ht="51">
      <c r="A78" s="9" t="s">
        <v>112</v>
      </c>
      <c r="B78" s="26" t="s">
        <v>18</v>
      </c>
      <c r="C78" s="32">
        <v>314.5</v>
      </c>
    </row>
    <row r="79" spans="1:5" ht="63.75">
      <c r="A79" s="29" t="s">
        <v>113</v>
      </c>
      <c r="B79" s="22" t="s">
        <v>19</v>
      </c>
      <c r="C79" s="32">
        <v>4.8673700000000002</v>
      </c>
    </row>
    <row r="80" spans="1:5" ht="25.5">
      <c r="A80" s="9" t="s">
        <v>114</v>
      </c>
      <c r="B80" s="10" t="s">
        <v>20</v>
      </c>
      <c r="C80" s="32">
        <v>14.7</v>
      </c>
    </row>
    <row r="81" spans="1:3">
      <c r="A81" s="9" t="s">
        <v>115</v>
      </c>
      <c r="B81" s="22" t="s">
        <v>21</v>
      </c>
      <c r="C81" s="32">
        <v>665</v>
      </c>
    </row>
    <row r="82" spans="1:3" ht="76.5">
      <c r="A82" s="7" t="s">
        <v>127</v>
      </c>
      <c r="B82" s="43" t="s">
        <v>128</v>
      </c>
      <c r="C82" s="32">
        <v>4638.4593000000004</v>
      </c>
    </row>
    <row r="83" spans="1:3" ht="63.75">
      <c r="A83" s="7" t="s">
        <v>129</v>
      </c>
      <c r="B83" s="43" t="s">
        <v>130</v>
      </c>
      <c r="C83" s="32">
        <v>195.30359999999999</v>
      </c>
    </row>
    <row r="84" spans="1:3" ht="25.5">
      <c r="A84" s="7" t="s">
        <v>131</v>
      </c>
      <c r="B84" s="43" t="s">
        <v>132</v>
      </c>
      <c r="C84" s="32">
        <v>785.9923</v>
      </c>
    </row>
    <row r="85" spans="1:3">
      <c r="A85" s="7" t="s">
        <v>133</v>
      </c>
      <c r="B85" s="43" t="s">
        <v>134</v>
      </c>
      <c r="C85" s="32">
        <v>9428.0946999999996</v>
      </c>
    </row>
    <row r="86" spans="1:3" ht="25.5">
      <c r="A86" s="7" t="s">
        <v>135</v>
      </c>
      <c r="B86" s="43" t="s">
        <v>136</v>
      </c>
      <c r="C86" s="32">
        <v>18563.072400000001</v>
      </c>
    </row>
    <row r="87" spans="1:3" ht="51">
      <c r="A87" s="7" t="s">
        <v>137</v>
      </c>
      <c r="B87" s="43" t="s">
        <v>138</v>
      </c>
      <c r="C87" s="32">
        <v>11956.485000000001</v>
      </c>
    </row>
    <row r="88" spans="1:3" ht="51">
      <c r="A88" s="7" t="s">
        <v>139</v>
      </c>
      <c r="B88" s="43" t="s">
        <v>140</v>
      </c>
      <c r="C88" s="32">
        <v>2.0179999999999998</v>
      </c>
    </row>
    <row r="89" spans="1:3" ht="51">
      <c r="A89" s="7" t="s">
        <v>141</v>
      </c>
      <c r="B89" s="43" t="s">
        <v>142</v>
      </c>
      <c r="C89" s="32">
        <v>857.03399999999999</v>
      </c>
    </row>
    <row r="90" spans="1:3" ht="51">
      <c r="A90" s="7" t="s">
        <v>143</v>
      </c>
      <c r="B90" s="43" t="s">
        <v>144</v>
      </c>
      <c r="C90" s="32">
        <v>857.03399999999999</v>
      </c>
    </row>
    <row r="91" spans="1:3" ht="51">
      <c r="A91" s="7" t="s">
        <v>145</v>
      </c>
      <c r="B91" s="43" t="s">
        <v>146</v>
      </c>
      <c r="C91" s="32">
        <v>1.7</v>
      </c>
    </row>
    <row r="92" spans="1:3">
      <c r="A92" s="7" t="s">
        <v>147</v>
      </c>
      <c r="B92" s="43" t="s">
        <v>148</v>
      </c>
      <c r="C92" s="32">
        <v>4238</v>
      </c>
    </row>
    <row r="93" spans="1:3" ht="38.25">
      <c r="A93" s="7" t="s">
        <v>149</v>
      </c>
      <c r="B93" s="43" t="s">
        <v>150</v>
      </c>
      <c r="C93" s="32">
        <v>-874.92740000000003</v>
      </c>
    </row>
    <row r="94" spans="1:3" ht="25.5" customHeight="1">
      <c r="A94" s="51" t="s">
        <v>151</v>
      </c>
      <c r="B94" s="51"/>
      <c r="C94" s="31">
        <f>C95+C96+C97+C98+C99+C100</f>
        <v>45093.051599999999</v>
      </c>
    </row>
    <row r="95" spans="1:3" ht="38.25">
      <c r="A95" s="7" t="s">
        <v>152</v>
      </c>
      <c r="B95" s="43" t="s">
        <v>153</v>
      </c>
      <c r="C95" s="32">
        <v>814.33360000000005</v>
      </c>
    </row>
    <row r="96" spans="1:3" ht="25.5">
      <c r="A96" s="7" t="s">
        <v>154</v>
      </c>
      <c r="B96" s="43" t="s">
        <v>155</v>
      </c>
      <c r="C96" s="32">
        <v>11134.674999999999</v>
      </c>
    </row>
    <row r="97" spans="1:4">
      <c r="A97" s="7" t="s">
        <v>133</v>
      </c>
      <c r="B97" s="43" t="s">
        <v>134</v>
      </c>
      <c r="C97" s="32">
        <v>31422.064600000002</v>
      </c>
    </row>
    <row r="98" spans="1:4">
      <c r="A98" s="7" t="s">
        <v>147</v>
      </c>
      <c r="B98" s="43" t="s">
        <v>148</v>
      </c>
      <c r="C98" s="32">
        <v>1659.2</v>
      </c>
    </row>
    <row r="99" spans="1:4" ht="25.5">
      <c r="A99" s="7" t="s">
        <v>156</v>
      </c>
      <c r="B99" s="43" t="s">
        <v>157</v>
      </c>
      <c r="C99" s="32">
        <v>39.3367</v>
      </c>
    </row>
    <row r="100" spans="1:4" ht="25.5">
      <c r="A100" s="7" t="s">
        <v>158</v>
      </c>
      <c r="B100" s="43" t="s">
        <v>159</v>
      </c>
      <c r="C100" s="32">
        <v>23.441700000000001</v>
      </c>
    </row>
    <row r="101" spans="1:4" ht="30" customHeight="1">
      <c r="A101" s="51" t="s">
        <v>34</v>
      </c>
      <c r="B101" s="51"/>
      <c r="C101" s="31">
        <f>C102+C103+C104+C105+C106+C107+C108</f>
        <v>542699.30000000005</v>
      </c>
    </row>
    <row r="102" spans="1:4">
      <c r="A102" s="7" t="s">
        <v>109</v>
      </c>
      <c r="B102" s="10" t="s">
        <v>14</v>
      </c>
      <c r="C102" s="33">
        <v>26.3</v>
      </c>
      <c r="D102" s="16"/>
    </row>
    <row r="103" spans="1:4" ht="38.25">
      <c r="A103" s="7" t="s">
        <v>117</v>
      </c>
      <c r="B103" s="8" t="s">
        <v>22</v>
      </c>
      <c r="C103" s="32">
        <v>48.5</v>
      </c>
    </row>
    <row r="104" spans="1:4" ht="51">
      <c r="A104" s="7" t="s">
        <v>160</v>
      </c>
      <c r="B104" s="43" t="s">
        <v>161</v>
      </c>
      <c r="C104" s="32">
        <v>9501.7000000000007</v>
      </c>
    </row>
    <row r="105" spans="1:4">
      <c r="A105" s="7" t="s">
        <v>133</v>
      </c>
      <c r="B105" s="43" t="s">
        <v>134</v>
      </c>
      <c r="C105" s="32">
        <v>35346.5</v>
      </c>
    </row>
    <row r="106" spans="1:4" ht="51">
      <c r="A106" s="7" t="s">
        <v>162</v>
      </c>
      <c r="B106" s="43" t="s">
        <v>163</v>
      </c>
      <c r="C106" s="32">
        <v>6619.9</v>
      </c>
    </row>
    <row r="107" spans="1:4">
      <c r="A107" s="7" t="s">
        <v>164</v>
      </c>
      <c r="B107" s="43" t="s">
        <v>165</v>
      </c>
      <c r="C107" s="32">
        <v>472556.4</v>
      </c>
    </row>
    <row r="108" spans="1:4" ht="51">
      <c r="A108" s="7" t="s">
        <v>166</v>
      </c>
      <c r="B108" s="43" t="s">
        <v>167</v>
      </c>
      <c r="C108" s="32">
        <v>18600</v>
      </c>
    </row>
    <row r="109" spans="1:4" ht="29.25" customHeight="1">
      <c r="A109" s="51" t="s">
        <v>168</v>
      </c>
      <c r="B109" s="51"/>
      <c r="C109" s="31">
        <f>C110+C111+C112+C113+C114+C115+C116</f>
        <v>144591.7493</v>
      </c>
    </row>
    <row r="110" spans="1:4" ht="25.5">
      <c r="A110" s="7" t="s">
        <v>169</v>
      </c>
      <c r="B110" s="43" t="s">
        <v>170</v>
      </c>
      <c r="C110" s="32">
        <v>37382.550000000003</v>
      </c>
    </row>
    <row r="111" spans="1:4" ht="25.5">
      <c r="A111" s="7" t="s">
        <v>171</v>
      </c>
      <c r="B111" s="43" t="s">
        <v>172</v>
      </c>
      <c r="C111" s="32">
        <v>33969.375</v>
      </c>
    </row>
    <row r="112" spans="1:4">
      <c r="A112" s="7" t="s">
        <v>173</v>
      </c>
      <c r="B112" s="43" t="s">
        <v>174</v>
      </c>
      <c r="C112" s="32">
        <v>8535.75</v>
      </c>
    </row>
    <row r="113" spans="1:4">
      <c r="A113" s="7" t="s">
        <v>133</v>
      </c>
      <c r="B113" s="43" t="s">
        <v>134</v>
      </c>
      <c r="C113" s="32">
        <v>54070.2399</v>
      </c>
    </row>
    <row r="114" spans="1:4" ht="25.5">
      <c r="A114" s="7" t="s">
        <v>135</v>
      </c>
      <c r="B114" s="43" t="s">
        <v>136</v>
      </c>
      <c r="C114" s="32">
        <v>10163.5679</v>
      </c>
    </row>
    <row r="115" spans="1:4" ht="51">
      <c r="A115" s="7" t="s">
        <v>125</v>
      </c>
      <c r="B115" s="43" t="s">
        <v>126</v>
      </c>
      <c r="C115" s="32">
        <v>89.466399999999993</v>
      </c>
    </row>
    <row r="116" spans="1:4" ht="38.25">
      <c r="A116" s="7" t="s">
        <v>175</v>
      </c>
      <c r="B116" s="43" t="s">
        <v>176</v>
      </c>
      <c r="C116" s="32">
        <v>380.80009999999999</v>
      </c>
    </row>
    <row r="117" spans="1:4">
      <c r="A117" s="41" t="s">
        <v>38</v>
      </c>
      <c r="B117" s="41"/>
      <c r="C117" s="42">
        <f>C101+C68+C54+C45+C40+C38+C36+C20+C15+C13+C11+C6+C52+C109+C94+C66</f>
        <v>1037621.3601700001</v>
      </c>
      <c r="D117" s="34"/>
    </row>
    <row r="118" spans="1:4">
      <c r="A118" s="6"/>
      <c r="B118" s="6"/>
      <c r="C118" s="44"/>
    </row>
    <row r="119" spans="1:4" ht="16.5" customHeight="1">
      <c r="A119" s="50" t="s">
        <v>177</v>
      </c>
      <c r="B119" s="50"/>
      <c r="C119" s="50"/>
    </row>
    <row r="120" spans="1:4">
      <c r="A120" s="5"/>
      <c r="B120" s="5"/>
      <c r="C120" s="5"/>
    </row>
    <row r="124" spans="1:4">
      <c r="C124" s="16"/>
    </row>
    <row r="127" spans="1:4">
      <c r="C127" s="16"/>
    </row>
  </sheetData>
  <autoFilter ref="A1:C117">
    <filterColumn colId="1" showButton="0"/>
  </autoFilter>
  <mergeCells count="21">
    <mergeCell ref="B1:C1"/>
    <mergeCell ref="A101:B101"/>
    <mergeCell ref="A4:B4"/>
    <mergeCell ref="A5:B5"/>
    <mergeCell ref="A2:C2"/>
    <mergeCell ref="A52:B52"/>
    <mergeCell ref="A119:C119"/>
    <mergeCell ref="A6:B6"/>
    <mergeCell ref="A11:B11"/>
    <mergeCell ref="A13:B13"/>
    <mergeCell ref="A15:B15"/>
    <mergeCell ref="A20:B20"/>
    <mergeCell ref="A36:B36"/>
    <mergeCell ref="A38:B38"/>
    <mergeCell ref="A40:B40"/>
    <mergeCell ref="A45:B45"/>
    <mergeCell ref="A54:B54"/>
    <mergeCell ref="A68:B68"/>
    <mergeCell ref="A66:B66"/>
    <mergeCell ref="A94:B94"/>
    <mergeCell ref="A109:B109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2021-10-26T11:12:20Z</cp:lastPrinted>
  <dcterms:created xsi:type="dcterms:W3CDTF">2021-07-07T12:29:10Z</dcterms:created>
  <dcterms:modified xsi:type="dcterms:W3CDTF">2021-10-28T13:05:35Z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