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5\ОТЧЕТЫ _2023\ГОДОВЫЕ ОТЧЕТЫ_2023\РАЗМЕЩЕНИЕ НА САЙТ\"/>
    </mc:Choice>
  </mc:AlternateContent>
  <bookViews>
    <workbookView xWindow="0" yWindow="0" windowWidth="22716" windowHeight="8916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ПРИЛОЖЕНИЮ_3'!$A$1:$G$38</definedName>
    <definedName name="_xlnm.Print_Area" localSheetId="1">'ТАБ_2 к ПРИЛОЖЕНИЮ_3'!$A$1:$F$14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" l="1"/>
  <c r="G9" i="3" s="1"/>
  <c r="E28" i="3"/>
  <c r="G25" i="3" l="1"/>
  <c r="G24" i="3"/>
  <c r="G23" i="3"/>
  <c r="G22" i="3"/>
  <c r="G21" i="3" l="1"/>
  <c r="F13" i="3"/>
  <c r="F11" i="3"/>
  <c r="F10" i="3"/>
  <c r="F15" i="3"/>
  <c r="F28" i="3"/>
  <c r="F27" i="3"/>
  <c r="G27" i="3" s="1"/>
  <c r="F25" i="3"/>
  <c r="F24" i="3"/>
  <c r="F23" i="3"/>
  <c r="F22" i="3"/>
  <c r="F21" i="3" s="1"/>
  <c r="G19" i="3"/>
  <c r="F19" i="3"/>
  <c r="G18" i="3"/>
  <c r="F18" i="3"/>
  <c r="G17" i="3"/>
  <c r="F17" i="3"/>
  <c r="G16" i="3"/>
  <c r="F16" i="3"/>
  <c r="G15" i="3"/>
  <c r="G13" i="3"/>
  <c r="G12" i="3"/>
  <c r="F12" i="3"/>
  <c r="G10" i="3"/>
  <c r="G28" i="3" l="1"/>
  <c r="G26" i="3" s="1"/>
  <c r="F26" i="3"/>
  <c r="F14" i="3"/>
  <c r="G14" i="3"/>
  <c r="F9" i="3"/>
  <c r="G32" i="3" l="1"/>
  <c r="F32" i="3"/>
</calcChain>
</file>

<file path=xl/sharedStrings.xml><?xml version="1.0" encoding="utf-8"?>
<sst xmlns="http://schemas.openxmlformats.org/spreadsheetml/2006/main" count="133" uniqueCount="99">
  <si>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</si>
  <si>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</si>
  <si>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</si>
  <si>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</si>
  <si>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</si>
  <si>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</si>
  <si>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</si>
  <si>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</si>
  <si>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</si>
  <si>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</si>
  <si>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</si>
  <si>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</si>
  <si>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</si>
  <si>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</si>
  <si>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</si>
  <si>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</si>
  <si>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</si>
  <si>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</si>
  <si>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</si>
  <si>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</si>
  <si>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</si>
  <si>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</si>
  <si>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</si>
  <si>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</si>
  <si>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</si>
  <si>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</si>
  <si>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</si>
  <si>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</si>
  <si>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</si>
  <si>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</si>
  <si>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</si>
  <si>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</si>
  <si>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</si>
  <si>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</si>
  <si>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</si>
  <si>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</si>
  <si>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</si>
  <si>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(10%/5*(нет - 0 или да - 1))</t>
  </si>
  <si>
    <t>Х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</si>
  <si>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</si>
  <si>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</si>
  <si>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- Таблица представляется в формате Excel.</t>
  </si>
  <si>
    <t>Раздел 1. Цели и "конструкция" (структуры) муниципальной программы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</si>
  <si>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</si>
  <si>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</si>
  <si>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</si>
  <si>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</si>
  <si>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</si>
  <si>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</si>
  <si>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</si>
  <si>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</si>
  <si>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Соблюдены ли сроки приведения муниципальной программ в соответствие с решением о  бюджете муниципального образования.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</si>
  <si>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</si>
  <si>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</si>
  <si>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</si>
  <si>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</si>
  <si>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</si>
  <si>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да</t>
  </si>
  <si>
    <t>Ответственный исполнитель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</si>
  <si>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</si>
  <si>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 xml:space="preserve">Отражены ли региональные проекты в качестве основных мероприятий муниципальной программы.
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</si>
  <si>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</si>
  <si>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</si>
  <si>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</si>
  <si>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</si>
  <si>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</si>
  <si>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</si>
  <si>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</si>
  <si>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</si>
  <si>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</si>
  <si>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t>(50%/2)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</si>
  <si>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</si>
  <si>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 xml:space="preserve">Ответ (ДА/НЕТ коэффициент исполнения) </t>
  </si>
  <si>
    <t>90 - 100</t>
  </si>
  <si>
    <t>80 - 89,99</t>
  </si>
  <si>
    <t>65 - 79,99</t>
  </si>
  <si>
    <t>0 - 64,99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</si>
  <si>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</si>
  <si>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</si>
  <si>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</si>
  <si>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</si>
  <si>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</si>
  <si>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</si>
  <si>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</si>
  <si>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family val="1"/>
        <charset val="204"/>
      </rPr>
      <t xml:space="preserve"> </t>
    </r>
  </si>
  <si>
    <t>Управление финансов администрации муниципального района "Сыктывдинский" Республики Коми (далее - Управление финансов )</t>
  </si>
  <si>
    <t>Управление финансов )</t>
  </si>
  <si>
    <t xml:space="preserve">Управление финансов </t>
  </si>
  <si>
    <r>
      <t xml:space="preserve"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</t>
    </r>
    <r>
      <rPr>
        <b/>
        <sz val="11"/>
        <rFont val="Times New Roman"/>
        <family val="1"/>
        <charset val="204"/>
      </rPr>
      <t>РАСЧЕТНЫЙ БАЛЛ Ц2 РАВЕН ЗНАЧЕНИЮ "1</t>
    </r>
    <r>
      <rPr>
        <sz val="11"/>
        <rFont val="Times New Roman"/>
        <family val="1"/>
        <charset val="204"/>
      </rPr>
      <t xml:space="preserve">". </t>
    </r>
    <r>
      <rPr>
        <b/>
        <sz val="11"/>
        <rFont val="Times New Roman"/>
        <family val="1"/>
        <charset val="204"/>
      </rPr>
      <t>Факт 21 521,9 тыс. руб./ План 21 546,2 тыс. руб. = 0,998</t>
    </r>
  </si>
  <si>
    <t>Итоговая оценка мцниципальной программы "Управление муниципальными финансами"</t>
  </si>
  <si>
    <t>Анкета для оценки эффективности муниципальной программы  муниципального района  Республики Коми "Управление муниципальными финансами" за 2023 год</t>
  </si>
  <si>
    <t>Приложение 3 к Годовому отчету за 2023 год</t>
  </si>
  <si>
    <t>Приложение 2 к Годовому отчету за 2023 год</t>
  </si>
  <si>
    <r>
      <t xml:space="preserve"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</t>
    </r>
    <r>
      <rPr>
        <b/>
        <sz val="11"/>
        <rFont val="Times New Roman"/>
        <family val="1"/>
        <charset val="204"/>
      </rPr>
      <t>Всего 10. Достигнуто показателей 8 , не достигнуто 2.</t>
    </r>
  </si>
  <si>
    <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family val="1"/>
        <charset val="204"/>
      </rPr>
      <t>(Ц1+Ц2+Ц3)/3 (0,80+1,0+0,0)/2 =0,90  РАСЧЕТНЫЙ БАЛЛ РАВЕН "0,90") (S=2 т.к. нет субсидии)</t>
    </r>
  </si>
  <si>
    <t>нет</t>
  </si>
  <si>
    <r>
      <rPr>
        <sz val="10"/>
        <rFont val="Times New Roman"/>
        <family val="1"/>
        <charset val="204"/>
      </rPr>
      <t xml:space="preserve"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</t>
    </r>
    <r>
      <rPr>
        <b/>
        <sz val="10"/>
        <rFont val="Times New Roman"/>
        <family val="1"/>
        <charset val="204"/>
      </rPr>
      <t>(ПОКАЗАТЕЛИ НЕ УСТАНОВЛЕНЫ, РАСЧЕТНЫЙ БАЛЛ ЦЗ ПРИНЯТ ЗА ЗНАЧЕНИЕ "0")</t>
    </r>
    <r>
      <rPr>
        <sz val="11"/>
        <rFont val="Times New Roman"/>
        <family val="1"/>
        <charset val="204"/>
      </rPr>
      <t xml:space="preserve">
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</si>
  <si>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(РАСЧЕТНЫЙ БАЛ Ц1 РАВЕН ЗНАЧЕНИЮ "1".  ИНДИКАТОРЫ В МП ЗАПЛАНИРОВАНЫ БЕЗ ФИНАНСИРОВАНИЯ , ПОЭТОМУ ОЦЕНКА ПРОВЕДЕНА ПО ПУНКТУ 4.1))</t>
    </r>
  </si>
  <si>
    <t xml:space="preserve"> Эффективна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</si>
</sst>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3" borderId="8" xfId="0" applyFont="1" applyFill="1" applyBorder="1" applyAlignment="1">
      <alignment horizontal="center" vertical="top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5" borderId="2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0" fontId="2" fillId="8" borderId="0" xfId="0" applyFont="1" applyFill="1" applyBorder="1" applyAlignment="1">
      <alignment horizontal="justify" vertical="top" wrapText="1"/>
    </xf>
    <xf numFmtId="0" fontId="2" fillId="7" borderId="0" xfId="0" applyFont="1" applyFill="1" applyBorder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5" borderId="0" xfId="0" applyFont="1" applyFill="1" applyBorder="1"/>
    <xf numFmtId="0" fontId="10" fillId="6" borderId="1" xfId="0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5" borderId="0" xfId="0" applyFont="1" applyFill="1"/>
    <xf numFmtId="0" fontId="2" fillId="5" borderId="1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vertical="top" wrapText="1"/>
    </xf>
    <xf numFmtId="0" fontId="10" fillId="6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10" fontId="2" fillId="5" borderId="1" xfId="0" applyNumberFormat="1" applyFont="1" applyFill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5" borderId="0" xfId="0" applyFont="1" applyFill="1" applyBorder="1" applyAlignment="1">
      <alignment horizontal="justify" vertical="top" wrapText="1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abSelected="1" view="pageBreakPreview" topLeftCell="A31" zoomScaleNormal="100" zoomScaleSheetLayoutView="100" workbookViewId="0">
      <selection activeCell="A37" sqref="A37:C37"/>
    </sheetView>
  </sheetViews>
  <sheetFormatPr defaultColWidth="9.109375" defaultRowHeight="14.4" x14ac:dyDescent="0.3"/>
  <cols>
    <col min="1" max="1" width="6.44140625" style="3" customWidth="1"/>
    <col min="2" max="2" width="40.6640625" style="3" customWidth="1"/>
    <col min="3" max="3" width="68.88671875" style="3" customWidth="1"/>
    <col min="4" max="4" width="16.88671875" style="3" customWidth="1"/>
    <col min="5" max="5" width="14.6640625" style="3" customWidth="1"/>
    <col min="6" max="6" width="9.88671875" style="3" customWidth="1"/>
    <col min="7" max="7" width="13.33203125" style="3" customWidth="1"/>
    <col min="8" max="8" width="11.6640625" style="3" customWidth="1"/>
    <col min="9" max="9" width="11.44140625" style="3" customWidth="1"/>
    <col min="10" max="16384" width="9.109375" style="3"/>
  </cols>
  <sheetData>
    <row r="1" spans="1:9" x14ac:dyDescent="0.3">
      <c r="E1" s="24"/>
      <c r="F1" s="24"/>
      <c r="G1" s="24"/>
    </row>
    <row r="2" spans="1:9" ht="16.5" customHeight="1" x14ac:dyDescent="0.3">
      <c r="A2" s="2"/>
      <c r="B2" s="2"/>
      <c r="C2" s="2"/>
      <c r="D2" s="75" t="s">
        <v>92</v>
      </c>
      <c r="E2" s="75"/>
      <c r="F2" s="75"/>
      <c r="G2" s="75"/>
    </row>
    <row r="3" spans="1:9" ht="16.5" customHeight="1" x14ac:dyDescent="0.3">
      <c r="A3" s="2"/>
      <c r="B3" s="2"/>
      <c r="C3" s="2"/>
      <c r="D3" s="2"/>
      <c r="E3" s="25"/>
      <c r="F3" s="25"/>
      <c r="G3" s="25"/>
    </row>
    <row r="4" spans="1:9" ht="57.75" customHeight="1" x14ac:dyDescent="0.3">
      <c r="A4" s="81" t="s">
        <v>90</v>
      </c>
      <c r="B4" s="81"/>
      <c r="C4" s="81"/>
      <c r="D4" s="81"/>
      <c r="E4" s="81"/>
      <c r="F4" s="81"/>
      <c r="G4" s="81"/>
    </row>
    <row r="5" spans="1:9" ht="13.5" customHeight="1" x14ac:dyDescent="0.3">
      <c r="A5" s="26"/>
      <c r="B5" s="26"/>
      <c r="C5" s="26"/>
      <c r="D5" s="26"/>
      <c r="E5" s="26"/>
      <c r="F5" s="26"/>
      <c r="G5" s="26"/>
    </row>
    <row r="6" spans="1:9" ht="41.4" x14ac:dyDescent="0.3">
      <c r="A6" s="4" t="s">
        <v>0</v>
      </c>
      <c r="B6" s="4" t="s">
        <v>1</v>
      </c>
      <c r="C6" s="4" t="s">
        <v>2</v>
      </c>
      <c r="D6" s="4" t="s">
        <v>58</v>
      </c>
      <c r="E6" s="5" t="s">
        <v>72</v>
      </c>
      <c r="F6" s="4" t="s">
        <v>3</v>
      </c>
      <c r="G6" s="4" t="s">
        <v>4</v>
      </c>
    </row>
    <row r="7" spans="1:9" x14ac:dyDescent="0.3">
      <c r="A7" s="4">
        <v>1</v>
      </c>
      <c r="B7" s="4">
        <v>2</v>
      </c>
      <c r="C7" s="4">
        <v>3</v>
      </c>
      <c r="D7" s="4">
        <v>4</v>
      </c>
      <c r="E7" s="5">
        <v>5</v>
      </c>
      <c r="F7" s="4">
        <v>6</v>
      </c>
      <c r="G7" s="4">
        <v>7</v>
      </c>
    </row>
    <row r="8" spans="1:9" ht="25.5" customHeight="1" x14ac:dyDescent="0.3">
      <c r="A8" s="6"/>
      <c r="B8" s="7" t="s">
        <v>5</v>
      </c>
      <c r="C8" s="6"/>
      <c r="D8" s="6"/>
      <c r="E8" s="6"/>
      <c r="F8" s="6"/>
      <c r="G8" s="8"/>
    </row>
    <row r="9" spans="1:9" ht="48.6" x14ac:dyDescent="0.3">
      <c r="A9" s="35"/>
      <c r="B9" s="36" t="s">
        <v>42</v>
      </c>
      <c r="C9" s="36" t="s">
        <v>36</v>
      </c>
      <c r="D9" s="36"/>
      <c r="E9" s="58"/>
      <c r="F9" s="37">
        <f>F10+F11+F12+F13</f>
        <v>3</v>
      </c>
      <c r="G9" s="38">
        <f>G10+G11+G12+G13</f>
        <v>0.15000000000000002</v>
      </c>
      <c r="I9" s="51"/>
    </row>
    <row r="10" spans="1:9" ht="147" customHeight="1" x14ac:dyDescent="0.3">
      <c r="A10" s="9" t="s">
        <v>7</v>
      </c>
      <c r="B10" s="32" t="s">
        <v>43</v>
      </c>
      <c r="C10" s="32" t="s">
        <v>61</v>
      </c>
      <c r="D10" s="64" t="s">
        <v>85</v>
      </c>
      <c r="E10" s="68" t="s">
        <v>57</v>
      </c>
      <c r="F10" s="1">
        <f>IF(E10="да",1,0)</f>
        <v>1</v>
      </c>
      <c r="G10" s="11">
        <f>IF(E10="да",0.05,IF(E10="нет",0,""))</f>
        <v>0.05</v>
      </c>
    </row>
    <row r="11" spans="1:9" ht="139.19999999999999" customHeight="1" x14ac:dyDescent="0.3">
      <c r="A11" s="10" t="s">
        <v>6</v>
      </c>
      <c r="B11" s="32" t="s">
        <v>56</v>
      </c>
      <c r="C11" s="48" t="s">
        <v>62</v>
      </c>
      <c r="D11" s="64" t="s">
        <v>86</v>
      </c>
      <c r="E11" s="64" t="s">
        <v>95</v>
      </c>
      <c r="F11" s="1">
        <f>IF(E11="да",1,0)</f>
        <v>0</v>
      </c>
      <c r="G11" s="11">
        <f>IF(E11="да",0.05,IF(E11="нет",0,""))</f>
        <v>0</v>
      </c>
    </row>
    <row r="12" spans="1:9" ht="69" x14ac:dyDescent="0.3">
      <c r="A12" s="10" t="s">
        <v>8</v>
      </c>
      <c r="B12" s="32" t="s">
        <v>59</v>
      </c>
      <c r="C12" s="32" t="s">
        <v>63</v>
      </c>
      <c r="D12" s="64" t="s">
        <v>86</v>
      </c>
      <c r="E12" s="64" t="s">
        <v>57</v>
      </c>
      <c r="F12" s="1">
        <f>IF(E12="да",1,0)</f>
        <v>1</v>
      </c>
      <c r="G12" s="11">
        <f>IF(E12="да",0.05,IF(E12="нет",0,""))</f>
        <v>0.05</v>
      </c>
    </row>
    <row r="13" spans="1:9" ht="82.8" x14ac:dyDescent="0.3">
      <c r="A13" s="33" t="s">
        <v>9</v>
      </c>
      <c r="B13" s="47" t="s">
        <v>44</v>
      </c>
      <c r="C13" s="47" t="s">
        <v>45</v>
      </c>
      <c r="D13" s="64" t="s">
        <v>86</v>
      </c>
      <c r="E13" s="67" t="s">
        <v>57</v>
      </c>
      <c r="F13" s="1">
        <f>IF(E13="да",1,0)</f>
        <v>1</v>
      </c>
      <c r="G13" s="11">
        <f>IF(E13="да",0.05,IF(E13="нет",0,""))</f>
        <v>0.05</v>
      </c>
    </row>
    <row r="14" spans="1:9" ht="19.5" customHeight="1" x14ac:dyDescent="0.3">
      <c r="A14" s="35"/>
      <c r="B14" s="36" t="s">
        <v>10</v>
      </c>
      <c r="C14" s="36" t="s">
        <v>37</v>
      </c>
      <c r="D14" s="36"/>
      <c r="E14" s="66"/>
      <c r="F14" s="37">
        <f>F15+F16+F17+F18+F19</f>
        <v>5</v>
      </c>
      <c r="G14" s="38">
        <f>G15+G16+G17+G18+G19</f>
        <v>0.1</v>
      </c>
    </row>
    <row r="15" spans="1:9" ht="116.4" customHeight="1" x14ac:dyDescent="0.3">
      <c r="A15" s="9" t="s">
        <v>11</v>
      </c>
      <c r="B15" s="32" t="s">
        <v>46</v>
      </c>
      <c r="C15" s="32" t="s">
        <v>64</v>
      </c>
      <c r="D15" s="64" t="s">
        <v>87</v>
      </c>
      <c r="E15" s="64" t="s">
        <v>57</v>
      </c>
      <c r="F15" s="1">
        <f>IF(E15="да",1,0)</f>
        <v>1</v>
      </c>
      <c r="G15" s="11">
        <f>IF(E15="да",0.02,IF(E15="нет",0,""))</f>
        <v>0.02</v>
      </c>
    </row>
    <row r="16" spans="1:9" ht="114" customHeight="1" x14ac:dyDescent="0.3">
      <c r="A16" s="9" t="s">
        <v>12</v>
      </c>
      <c r="B16" s="32" t="s">
        <v>47</v>
      </c>
      <c r="C16" s="32" t="s">
        <v>84</v>
      </c>
      <c r="D16" s="64" t="s">
        <v>87</v>
      </c>
      <c r="E16" s="64" t="s">
        <v>57</v>
      </c>
      <c r="F16" s="1">
        <f>IF(E16="да",1,0)</f>
        <v>1</v>
      </c>
      <c r="G16" s="11">
        <f>IF(E16="да",0.02,IF(E16="нет",0,""))</f>
        <v>0.02</v>
      </c>
      <c r="H16" s="12"/>
      <c r="I16" s="12"/>
    </row>
    <row r="17" spans="1:11" ht="95.4" customHeight="1" x14ac:dyDescent="0.3">
      <c r="A17" s="10" t="s">
        <v>13</v>
      </c>
      <c r="B17" s="32" t="s">
        <v>60</v>
      </c>
      <c r="C17" s="32" t="s">
        <v>65</v>
      </c>
      <c r="D17" s="64" t="s">
        <v>87</v>
      </c>
      <c r="E17" s="64" t="s">
        <v>57</v>
      </c>
      <c r="F17" s="73">
        <f>IF(E17="да",1,0)</f>
        <v>1</v>
      </c>
      <c r="G17" s="74">
        <f>IF(E17="да",0.02,IF(E17="нет",0,""))</f>
        <v>0.02</v>
      </c>
      <c r="H17" s="51"/>
    </row>
    <row r="18" spans="1:11" ht="73.2" customHeight="1" x14ac:dyDescent="0.3">
      <c r="A18" s="10" t="s">
        <v>14</v>
      </c>
      <c r="B18" s="32" t="s">
        <v>48</v>
      </c>
      <c r="C18" s="32" t="s">
        <v>66</v>
      </c>
      <c r="D18" s="64" t="s">
        <v>87</v>
      </c>
      <c r="E18" s="64" t="s">
        <v>57</v>
      </c>
      <c r="F18" s="1">
        <f>IF(E18="да",1,0)</f>
        <v>1</v>
      </c>
      <c r="G18" s="11">
        <f>IF(E18="да",0.02,IF(E18="нет",0,""))</f>
        <v>0.02</v>
      </c>
    </row>
    <row r="19" spans="1:11" ht="87.6" customHeight="1" x14ac:dyDescent="0.3">
      <c r="A19" s="10" t="s">
        <v>15</v>
      </c>
      <c r="B19" s="32" t="s">
        <v>49</v>
      </c>
      <c r="C19" s="32" t="s">
        <v>50</v>
      </c>
      <c r="D19" s="64" t="s">
        <v>87</v>
      </c>
      <c r="E19" s="64" t="s">
        <v>57</v>
      </c>
      <c r="F19" s="1">
        <f>IF(E19="да",1,0)</f>
        <v>1</v>
      </c>
      <c r="G19" s="11">
        <f>IF(E19="да",0.02,IF(E19="нет",0,""))</f>
        <v>0.02</v>
      </c>
      <c r="H19" s="51"/>
    </row>
    <row r="20" spans="1:11" ht="33.6" x14ac:dyDescent="0.3">
      <c r="A20" s="7"/>
      <c r="B20" s="7" t="s">
        <v>16</v>
      </c>
      <c r="C20" s="7"/>
      <c r="D20" s="7"/>
      <c r="E20" s="13"/>
      <c r="F20" s="13"/>
      <c r="G20" s="14"/>
    </row>
    <row r="21" spans="1:11" ht="32.4" x14ac:dyDescent="0.3">
      <c r="A21" s="39"/>
      <c r="B21" s="40" t="s">
        <v>17</v>
      </c>
      <c r="C21" s="39" t="s">
        <v>36</v>
      </c>
      <c r="D21" s="39"/>
      <c r="E21" s="58"/>
      <c r="F21" s="41">
        <f>F22+F23+F24+F25</f>
        <v>4</v>
      </c>
      <c r="G21" s="42">
        <f>G22+G23+G24+G25</f>
        <v>0.2</v>
      </c>
      <c r="H21" s="51"/>
    </row>
    <row r="22" spans="1:11" ht="82.8" x14ac:dyDescent="0.3">
      <c r="A22" s="10" t="s">
        <v>18</v>
      </c>
      <c r="B22" s="32" t="s">
        <v>40</v>
      </c>
      <c r="C22" s="32" t="s">
        <v>67</v>
      </c>
      <c r="D22" s="64" t="s">
        <v>87</v>
      </c>
      <c r="E22" s="64" t="s">
        <v>57</v>
      </c>
      <c r="F22" s="1">
        <f>IF(E22="да",1,0)</f>
        <v>1</v>
      </c>
      <c r="G22" s="11">
        <f>IF(E22="да",0.05,IF(E22="нет",0,""))</f>
        <v>0.05</v>
      </c>
    </row>
    <row r="23" spans="1:11" ht="94.2" customHeight="1" x14ac:dyDescent="0.3">
      <c r="A23" s="10" t="s">
        <v>19</v>
      </c>
      <c r="B23" s="48" t="s">
        <v>51</v>
      </c>
      <c r="C23" s="48" t="s">
        <v>68</v>
      </c>
      <c r="D23" s="64" t="s">
        <v>87</v>
      </c>
      <c r="E23" s="64" t="s">
        <v>57</v>
      </c>
      <c r="F23" s="1">
        <f>IF(E23="да",1,0)</f>
        <v>1</v>
      </c>
      <c r="G23" s="11">
        <f>IF(E23="да",0.05,IF(E23="нет",0,""))</f>
        <v>0.05</v>
      </c>
      <c r="J23" s="49"/>
      <c r="K23" s="50"/>
    </row>
    <row r="24" spans="1:11" ht="213" customHeight="1" x14ac:dyDescent="0.3">
      <c r="A24" s="34" t="s">
        <v>20</v>
      </c>
      <c r="B24" s="32" t="s">
        <v>52</v>
      </c>
      <c r="C24" s="32" t="s">
        <v>71</v>
      </c>
      <c r="D24" s="64" t="s">
        <v>87</v>
      </c>
      <c r="E24" s="69" t="s">
        <v>57</v>
      </c>
      <c r="F24" s="1">
        <f>IF(E24="да",1,0)</f>
        <v>1</v>
      </c>
      <c r="G24" s="11">
        <f>IF(E24="да",0.05,IF(E24="нет",0,""))</f>
        <v>0.05</v>
      </c>
      <c r="H24" s="52"/>
      <c r="I24" s="51"/>
    </row>
    <row r="25" spans="1:11" ht="142.80000000000001" customHeight="1" x14ac:dyDescent="0.3">
      <c r="A25" s="10" t="s">
        <v>21</v>
      </c>
      <c r="B25" s="47" t="s">
        <v>54</v>
      </c>
      <c r="C25" s="47" t="s">
        <v>53</v>
      </c>
      <c r="D25" s="64" t="s">
        <v>87</v>
      </c>
      <c r="E25" s="64" t="s">
        <v>57</v>
      </c>
      <c r="F25" s="1">
        <f>IF(E25="да",1,0)</f>
        <v>1</v>
      </c>
      <c r="G25" s="11">
        <f>IF(E25="да",0.05,IF(E25="нет",0,""))</f>
        <v>0.05</v>
      </c>
    </row>
    <row r="26" spans="1:11" ht="16.2" x14ac:dyDescent="0.3">
      <c r="A26" s="43"/>
      <c r="B26" s="36" t="s">
        <v>22</v>
      </c>
      <c r="C26" s="35" t="s">
        <v>70</v>
      </c>
      <c r="D26" s="43"/>
      <c r="E26" s="58"/>
      <c r="F26" s="44">
        <f>F27+F28</f>
        <v>1.8</v>
      </c>
      <c r="G26" s="38">
        <f>G27+G28</f>
        <v>0.45</v>
      </c>
    </row>
    <row r="27" spans="1:11" ht="215.4" customHeight="1" x14ac:dyDescent="0.3">
      <c r="A27" s="10" t="s">
        <v>23</v>
      </c>
      <c r="B27" s="32" t="s">
        <v>69</v>
      </c>
      <c r="C27" s="32" t="s">
        <v>93</v>
      </c>
      <c r="D27" s="64" t="s">
        <v>87</v>
      </c>
      <c r="E27" s="70">
        <v>0.8</v>
      </c>
      <c r="F27" s="70">
        <f>E27</f>
        <v>0.8</v>
      </c>
      <c r="G27" s="72">
        <f>(F27*25)/100</f>
        <v>0.2</v>
      </c>
    </row>
    <row r="28" spans="1:11" ht="214.2" customHeight="1" x14ac:dyDescent="0.3">
      <c r="A28" s="10" t="s">
        <v>24</v>
      </c>
      <c r="B28" s="32" t="s">
        <v>55</v>
      </c>
      <c r="C28" s="32" t="s">
        <v>94</v>
      </c>
      <c r="D28" s="64" t="s">
        <v>87</v>
      </c>
      <c r="E28" s="70">
        <f>(E29+E30+E31)/2</f>
        <v>1</v>
      </c>
      <c r="F28" s="15">
        <f>E28</f>
        <v>1</v>
      </c>
      <c r="G28" s="16">
        <f>(F28*25)/100</f>
        <v>0.25</v>
      </c>
      <c r="H28" s="51"/>
      <c r="I28" s="53"/>
      <c r="J28" s="53"/>
    </row>
    <row r="29" spans="1:11" ht="187.2" customHeight="1" x14ac:dyDescent="0.3">
      <c r="A29" s="56"/>
      <c r="B29" s="55"/>
      <c r="C29" s="32" t="s">
        <v>97</v>
      </c>
      <c r="D29" s="65" t="s">
        <v>87</v>
      </c>
      <c r="E29" s="70">
        <v>1</v>
      </c>
      <c r="F29" s="15" t="s">
        <v>32</v>
      </c>
      <c r="G29" s="16" t="s">
        <v>32</v>
      </c>
    </row>
    <row r="30" spans="1:11" ht="74.400000000000006" customHeight="1" x14ac:dyDescent="0.3">
      <c r="A30" s="56"/>
      <c r="B30" s="55"/>
      <c r="C30" s="32" t="s">
        <v>88</v>
      </c>
      <c r="D30" s="55" t="s">
        <v>87</v>
      </c>
      <c r="E30" s="70">
        <v>1</v>
      </c>
      <c r="F30" s="15" t="s">
        <v>32</v>
      </c>
      <c r="G30" s="16" t="s">
        <v>32</v>
      </c>
    </row>
    <row r="31" spans="1:11" ht="203.4" customHeight="1" x14ac:dyDescent="0.3">
      <c r="A31" s="46"/>
      <c r="B31" s="54"/>
      <c r="C31" s="32" t="s">
        <v>96</v>
      </c>
      <c r="D31" s="55" t="s">
        <v>87</v>
      </c>
      <c r="E31" s="70">
        <v>0</v>
      </c>
      <c r="F31" s="15" t="s">
        <v>32</v>
      </c>
      <c r="G31" s="16" t="s">
        <v>32</v>
      </c>
    </row>
    <row r="32" spans="1:11" ht="15.6" x14ac:dyDescent="0.3">
      <c r="A32" s="17"/>
      <c r="B32" s="17"/>
      <c r="C32" s="18" t="s">
        <v>25</v>
      </c>
      <c r="D32" s="31" t="s">
        <v>38</v>
      </c>
      <c r="E32" s="30" t="s">
        <v>38</v>
      </c>
      <c r="F32" s="45">
        <f>F9+F14+F21+F26</f>
        <v>13.8</v>
      </c>
      <c r="G32" s="45">
        <f>(G9+G14+G21+G26)*100</f>
        <v>90</v>
      </c>
    </row>
    <row r="33" spans="1:7" x14ac:dyDescent="0.3">
      <c r="A33" s="2"/>
      <c r="B33" s="2"/>
      <c r="C33" s="19"/>
      <c r="D33" s="2"/>
      <c r="E33" s="20"/>
      <c r="F33" s="21"/>
      <c r="G33" s="22"/>
    </row>
    <row r="34" spans="1:7" x14ac:dyDescent="0.3">
      <c r="A34" s="2"/>
      <c r="B34" s="2" t="s">
        <v>41</v>
      </c>
      <c r="C34" s="19"/>
      <c r="D34" s="2"/>
      <c r="E34" s="20"/>
      <c r="F34" s="21"/>
      <c r="G34" s="22"/>
    </row>
    <row r="35" spans="1:7" ht="15" customHeight="1" x14ac:dyDescent="0.3">
      <c r="A35" s="57"/>
      <c r="B35" s="82"/>
      <c r="C35" s="82"/>
      <c r="D35" s="82"/>
      <c r="E35" s="82"/>
      <c r="F35" s="82"/>
      <c r="G35" s="82"/>
    </row>
    <row r="36" spans="1:7" ht="31.95" customHeight="1" x14ac:dyDescent="0.3">
      <c r="A36" s="57"/>
      <c r="B36" s="82" t="s">
        <v>89</v>
      </c>
      <c r="C36" s="82"/>
      <c r="D36" s="82"/>
      <c r="E36" s="82"/>
      <c r="F36" s="82"/>
      <c r="G36" s="82"/>
    </row>
    <row r="37" spans="1:7" ht="43.2" customHeight="1" x14ac:dyDescent="0.3">
      <c r="A37" s="78" t="s">
        <v>89</v>
      </c>
      <c r="B37" s="79"/>
      <c r="C37" s="80"/>
      <c r="D37" s="83" t="s">
        <v>98</v>
      </c>
      <c r="E37" s="84"/>
      <c r="F37" s="84"/>
      <c r="G37" s="85"/>
    </row>
    <row r="38" spans="1:7" ht="18" customHeight="1" x14ac:dyDescent="0.35">
      <c r="A38" s="76"/>
      <c r="B38" s="77"/>
      <c r="C38" s="77"/>
      <c r="D38" s="77"/>
      <c r="E38" s="77"/>
      <c r="F38" s="77"/>
      <c r="G38" s="77"/>
    </row>
  </sheetData>
  <autoFilter ref="A7:I32"/>
  <mergeCells count="7">
    <mergeCell ref="D2:G2"/>
    <mergeCell ref="A38:G38"/>
    <mergeCell ref="A37:C37"/>
    <mergeCell ref="A4:G4"/>
    <mergeCell ref="B36:G36"/>
    <mergeCell ref="B35:G35"/>
    <mergeCell ref="D37:G37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view="pageBreakPreview" topLeftCell="A10" zoomScale="115" zoomScaleNormal="100" zoomScaleSheetLayoutView="115" workbookViewId="0">
      <selection activeCell="B9" sqref="B9"/>
    </sheetView>
  </sheetViews>
  <sheetFormatPr defaultColWidth="9.109375" defaultRowHeight="14.4" x14ac:dyDescent="0.3"/>
  <cols>
    <col min="1" max="1" width="14" style="3" customWidth="1"/>
    <col min="2" max="2" width="27.88671875" style="3" customWidth="1"/>
    <col min="3" max="3" width="16.88671875" style="3" customWidth="1"/>
    <col min="4" max="4" width="14.6640625" style="3" customWidth="1"/>
    <col min="5" max="5" width="9.88671875" style="3" customWidth="1"/>
    <col min="6" max="6" width="19.109375" style="3" customWidth="1"/>
    <col min="7" max="7" width="11.6640625" style="3" customWidth="1"/>
    <col min="8" max="8" width="11.44140625" style="3" customWidth="1"/>
    <col min="9" max="16384" width="9.109375" style="3"/>
  </cols>
  <sheetData>
    <row r="1" spans="1:6" ht="15.6" x14ac:dyDescent="0.3">
      <c r="B1" s="71"/>
      <c r="C1" s="75" t="s">
        <v>91</v>
      </c>
      <c r="D1" s="75"/>
      <c r="E1" s="75"/>
      <c r="F1" s="75"/>
    </row>
    <row r="2" spans="1:6" ht="15" customHeight="1" x14ac:dyDescent="0.3">
      <c r="D2" s="86"/>
      <c r="E2" s="86"/>
      <c r="F2" s="86"/>
    </row>
    <row r="3" spans="1:6" ht="15" customHeight="1" x14ac:dyDescent="0.3">
      <c r="B3" s="63"/>
      <c r="D3" s="25"/>
      <c r="E3" s="25"/>
      <c r="F3" s="25"/>
    </row>
    <row r="4" spans="1:6" ht="27.6" x14ac:dyDescent="0.3">
      <c r="A4" s="81" t="s">
        <v>31</v>
      </c>
      <c r="B4" s="81"/>
      <c r="C4" s="81"/>
      <c r="D4" s="81"/>
      <c r="E4" s="81"/>
      <c r="F4" s="81"/>
    </row>
    <row r="5" spans="1:6" ht="8.25" customHeight="1" x14ac:dyDescent="0.3"/>
    <row r="6" spans="1:6" ht="50.25" customHeight="1" thickBot="1" x14ac:dyDescent="0.35">
      <c r="A6" s="23" t="s">
        <v>26</v>
      </c>
      <c r="B6" s="23" t="s">
        <v>39</v>
      </c>
      <c r="C6" s="88" t="s">
        <v>35</v>
      </c>
      <c r="D6" s="89"/>
      <c r="E6" s="89"/>
      <c r="F6" s="90"/>
    </row>
    <row r="7" spans="1:6" ht="52.5" customHeight="1" thickBot="1" x14ac:dyDescent="0.35">
      <c r="A7" s="59" t="s">
        <v>73</v>
      </c>
      <c r="B7" s="60" t="s">
        <v>27</v>
      </c>
      <c r="C7" s="91" t="s">
        <v>77</v>
      </c>
      <c r="D7" s="91"/>
      <c r="E7" s="91"/>
      <c r="F7" s="91"/>
    </row>
    <row r="8" spans="1:6" ht="114.6" customHeight="1" thickBot="1" x14ac:dyDescent="0.35">
      <c r="A8" s="61" t="s">
        <v>74</v>
      </c>
      <c r="B8" s="62" t="s">
        <v>28</v>
      </c>
      <c r="C8" s="87" t="s">
        <v>78</v>
      </c>
      <c r="D8" s="87"/>
      <c r="E8" s="87"/>
      <c r="F8" s="87"/>
    </row>
    <row r="9" spans="1:6" ht="137.25" customHeight="1" thickBot="1" x14ac:dyDescent="0.35">
      <c r="A9" s="61" t="s">
        <v>75</v>
      </c>
      <c r="B9" s="62" t="s">
        <v>29</v>
      </c>
      <c r="C9" s="87" t="s">
        <v>79</v>
      </c>
      <c r="D9" s="87"/>
      <c r="E9" s="87"/>
      <c r="F9" s="87"/>
    </row>
    <row r="10" spans="1:6" ht="108" customHeight="1" thickBot="1" x14ac:dyDescent="0.35">
      <c r="A10" s="61" t="s">
        <v>76</v>
      </c>
      <c r="B10" s="62" t="s">
        <v>30</v>
      </c>
      <c r="C10" s="87" t="s">
        <v>80</v>
      </c>
      <c r="D10" s="87"/>
      <c r="E10" s="87"/>
      <c r="F10" s="87"/>
    </row>
    <row r="11" spans="1:6" ht="109.5" customHeight="1" thickBot="1" x14ac:dyDescent="0.35">
      <c r="A11" s="61" t="s">
        <v>33</v>
      </c>
      <c r="B11" s="62" t="s">
        <v>34</v>
      </c>
      <c r="C11" s="87" t="s">
        <v>81</v>
      </c>
      <c r="D11" s="87"/>
      <c r="E11" s="87"/>
      <c r="F11" s="87"/>
    </row>
    <row r="12" spans="1:6" ht="14.25" customHeight="1" x14ac:dyDescent="0.3">
      <c r="A12" s="27"/>
      <c r="B12" s="28"/>
      <c r="C12" s="29"/>
      <c r="D12" s="29"/>
      <c r="E12" s="29"/>
      <c r="F12" s="29"/>
    </row>
    <row r="13" spans="1:6" ht="42.75" customHeight="1" x14ac:dyDescent="0.3">
      <c r="A13" s="92" t="s">
        <v>82</v>
      </c>
      <c r="B13" s="92"/>
      <c r="C13" s="92"/>
      <c r="D13" s="92"/>
      <c r="E13" s="92"/>
      <c r="F13" s="92"/>
    </row>
    <row r="14" spans="1:6" ht="34.5" customHeight="1" x14ac:dyDescent="0.3">
      <c r="A14" s="92" t="s">
        <v>83</v>
      </c>
      <c r="B14" s="92"/>
      <c r="C14" s="92"/>
      <c r="D14" s="92"/>
      <c r="E14" s="92"/>
      <c r="F14" s="92"/>
    </row>
  </sheetData>
  <mergeCells count="11">
    <mergeCell ref="C9:F9"/>
    <mergeCell ref="C10:F10"/>
    <mergeCell ref="C11:F11"/>
    <mergeCell ref="A13:F13"/>
    <mergeCell ref="A14:F14"/>
    <mergeCell ref="C1:F1"/>
    <mergeCell ref="D2:F2"/>
    <mergeCell ref="C8:F8"/>
    <mergeCell ref="A4:F4"/>
    <mergeCell ref="C6:F6"/>
    <mergeCell ref="C7:F7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2024-02-14T09:23:41Z</cp:lastPrinted>
  <dcterms:created xsi:type="dcterms:W3CDTF">2016-01-22T12:00:45Z</dcterms:created>
  <dcterms:modified xsi:type="dcterms:W3CDTF">2024-04-11T11:42:49Z</dcterms:modified>
</cp:coreProperties>
</file>