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ser03-0\общая\МУНИЦИПАЛЬНЫЕ ПРОГРАММЫ\2023-2027\ОТЧЕТЫ_исполнение\ГОДОВЫЕ ОТЧЕТЫ_2024\ОБразование\"/>
    </mc:Choice>
  </mc:AlternateContent>
  <bookViews>
    <workbookView xWindow="0" yWindow="0" windowWidth="23040" windowHeight="8976"/>
  </bookViews>
  <sheets>
    <sheet name="ТАБ_1 к ПРИЛОЖЕНИЮ_4" sheetId="3" r:id="rId1"/>
    <sheet name="ТАБ_2 к ПРИЛОЖЕНИЮ_4" sheetId="2" r:id="rId2"/>
  </sheets>
  <definedNames>
    <definedName name="_xlnm._FilterDatabase" localSheetId="0" hidden="1">'ТАБ_1 к ПРИЛОЖЕНИЮ_4'!$A$7:$I$32</definedName>
    <definedName name="_xlnm.Print_Titles" localSheetId="0">'ТАБ_1 к ПРИЛОЖЕНИЮ_4'!$6:$7</definedName>
    <definedName name="_xlnm.Print_Area" localSheetId="1">'ТАБ_2 к ПРИЛОЖЕНИЮ_4'!$A$1:$F$14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3" l="1"/>
  <c r="F19" i="3"/>
  <c r="F27" i="3"/>
  <c r="G27" i="3" s="1"/>
  <c r="E28" i="3" l="1"/>
  <c r="G25" i="3" l="1"/>
  <c r="G23" i="3"/>
  <c r="G21" i="3" l="1"/>
  <c r="F11" i="3"/>
  <c r="F13" i="3" l="1"/>
  <c r="F10" i="3"/>
  <c r="F15" i="3"/>
  <c r="F29" i="3"/>
  <c r="G29" i="3" s="1"/>
  <c r="F28" i="3"/>
  <c r="G28" i="3" s="1"/>
  <c r="F25" i="3"/>
  <c r="F23" i="3"/>
  <c r="G19" i="3"/>
  <c r="G18" i="3"/>
  <c r="F18" i="3"/>
  <c r="G17" i="3"/>
  <c r="F17" i="3"/>
  <c r="G16" i="3"/>
  <c r="F16" i="3"/>
  <c r="G15" i="3"/>
  <c r="G13" i="3"/>
  <c r="G12" i="3"/>
  <c r="F12" i="3"/>
  <c r="G11" i="3"/>
  <c r="G10" i="3"/>
  <c r="F21" i="3" l="1"/>
  <c r="F26" i="3"/>
  <c r="G26" i="3"/>
  <c r="F14" i="3"/>
  <c r="G14" i="3"/>
  <c r="F9" i="3"/>
  <c r="G9" i="3"/>
  <c r="G32" i="3" l="1"/>
  <c r="F32" i="3"/>
</calcChain>
</file>

<file path=xl/sharedStrings.xml><?xml version="1.0" encoding="utf-8"?>
<sst xmlns="http://schemas.openxmlformats.org/spreadsheetml/2006/main" count="132" uniqueCount="97">
  <si>
    <t>№ п/п</t>
  </si>
  <si>
    <t xml:space="preserve">Вопросы для оценки </t>
  </si>
  <si>
    <t>Методика определения ответа</t>
  </si>
  <si>
    <t>Балл</t>
  </si>
  <si>
    <t>Итоги оценки</t>
  </si>
  <si>
    <t>Блок 1. Качество формирования</t>
  </si>
  <si>
    <t>1.2.</t>
  </si>
  <si>
    <t>1.1.</t>
  </si>
  <si>
    <t>1.3.</t>
  </si>
  <si>
    <t>1.4.</t>
  </si>
  <si>
    <t>Раздел 2. Качество планирования</t>
  </si>
  <si>
    <t>2.1.</t>
  </si>
  <si>
    <t>2.2.</t>
  </si>
  <si>
    <t>2.3.</t>
  </si>
  <si>
    <t>2.4.</t>
  </si>
  <si>
    <t>2.5.</t>
  </si>
  <si>
    <t>Блок 2. Эффективность реализации</t>
  </si>
  <si>
    <t>Раздел 3. Качество управления программой</t>
  </si>
  <si>
    <t>3.1.</t>
  </si>
  <si>
    <t>3.2.</t>
  </si>
  <si>
    <t>3.3.</t>
  </si>
  <si>
    <t>3.4.</t>
  </si>
  <si>
    <t>Раздел 4. Достигнутые результаты</t>
  </si>
  <si>
    <t>4.1.</t>
  </si>
  <si>
    <t>4.2.</t>
  </si>
  <si>
    <t>ИТОГО:</t>
  </si>
  <si>
    <t>Диапазон баллов</t>
  </si>
  <si>
    <t>Эффективна</t>
  </si>
  <si>
    <t>Умеренно эффективна</t>
  </si>
  <si>
    <t>Адекватна</t>
  </si>
  <si>
    <t>Неэффективна</t>
  </si>
  <si>
    <t>Соответствие баллов качественной оценке</t>
  </si>
  <si>
    <t>X</t>
  </si>
  <si>
    <t>Результаты отсутствуют</t>
  </si>
  <si>
    <t>Результаты не проявлены</t>
  </si>
  <si>
    <t>Вывод&lt;*&gt;</t>
  </si>
  <si>
    <t>(20%/4*(нет - 0 или да - 1))</t>
  </si>
  <si>
    <t>Х</t>
  </si>
  <si>
    <t>Отдел/управление экономики Администрации МО</t>
  </si>
  <si>
    <t>Итоговая оценка муниципальной программы</t>
  </si>
  <si>
    <t>&lt;*&gt; Отражается Экспертом (Отдел/управление экономики Администрации МО) в сводном годовом отчете (докладе) о ходе реализации  и оценке эффективности реализации муниципальной программы.</t>
  </si>
  <si>
    <t>Финансовый орган муниципального образования</t>
  </si>
  <si>
    <t>Эксперт&lt;**&gt;</t>
  </si>
  <si>
    <t>Ответ (ДА/НЕТ коэффициент исполнения) &lt;***&gt;</t>
  </si>
  <si>
    <t>&lt;**&gt; Оценка динамики изменений исполнения муниципальной программы по сравнению с предыдущим годом производится начиная с оценки  отчета об исполнении муниципальной программы за 2018 год.</t>
  </si>
  <si>
    <t>&lt;*&gt; - Таблица представляется в формате Excel.</t>
  </si>
  <si>
    <t>Раздел 1. Цели и "конструкция" (структуры) муниципальной программы</t>
  </si>
  <si>
    <t>Соответствует ли цель муниципальной программы Стратегии социально-экономического развития муниципального образования (далее - Стратегия).</t>
  </si>
  <si>
    <t>Обеспечена ли взаимосвязь задач и целевых индикаторов (показателей) каждой подпрограммы, исключено ли дублирование взаимосвязи этих целевых  индикаторов (показателей) и с другими задачами.</t>
  </si>
  <si>
    <t>Достаточно ли состава основных мероприятий, направленных на решение конкретной задачи подпрограммы.</t>
  </si>
  <si>
    <t>Отсутствует ли 10 и более % целевых индикаторов (показателей) от общего их количества, имеющих уровень расхождений фактических и плановых значений более 30% .</t>
  </si>
  <si>
    <t>Отражены ли «конечные» количественные показатели, характеризующие общественно значимый социально-экономический эффект .</t>
  </si>
  <si>
    <t>Соответствуют ли показатели муниципальных услуг муниципальных заданий целевым индикаторам (показателям) подпрограмм (не менее одного).</t>
  </si>
  <si>
    <t>Соблюдены ли сроки приведения муниципальной программ в соответствие с решением о  бюджете муниципального образования.</t>
  </si>
  <si>
    <t>Обеспечены ли требования по открытости и прозрачности информации об исполнении муниципальной программы.</t>
  </si>
  <si>
    <t>Цели и приоритеты по муниципальной программе расставлены верно, механизмы и инструменты управления муниципальной программой привели к достижению запланированных результатов.</t>
  </si>
  <si>
    <t>По муниципальной программе наблюдается "информационный разрыв" между первичными элементами (целью, задачами, мероприятиями, индикаторами/показателями), также для достижения лучших результатов необходимо пересмотреть механизмы и инструменты по достижению цели, а также провести мероприятия,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(начиная с 2019 года)&lt;**&gt;.</t>
  </si>
  <si>
    <t>Муниципальная программа не смогла достичь запланированных результатов из-за слабости муниципальной программы,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 (начиная с 2019 года)&lt;**&gt;, и требует пересмотра в части структуры и объёмов её финансирования из  бюджета муниципального образования.</t>
  </si>
  <si>
    <t>В результате оценки выявлена ошибка репрезентативности,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объёмов её финансирования из  бюджета муниципального образования.</t>
  </si>
  <si>
    <t>Соответствуют ли целевые индикаторы  (показатели) муниципальной  программы, предусмотренные на отчетный год, плановым значениям целевых  индикаторов (показателей) Стратегии .</t>
  </si>
  <si>
    <t>Таблица №2  Приложения 2</t>
  </si>
  <si>
    <t>да</t>
  </si>
  <si>
    <t>Имеются ли для каждой задачи муниципальной программы/подпрограммы соответствующие ей целевые индикаторы (показатели) программы</t>
  </si>
  <si>
    <t xml:space="preserve">Отражены ли региональные проекты в качестве основных мероприятий муниципальной программы
</t>
  </si>
  <si>
    <t xml:space="preserve">Изучение позиции «Ожидаемые результаты реализации муниципальной программы» паспорта муниципальной программы.
Ответ «Да» - в паспорте программы/подпрограммы отражены «конечные» количественные показатели, характеризующие общественно значимый социально-экономический эффект
</t>
  </si>
  <si>
    <t>(50%/2)</t>
  </si>
  <si>
    <t>Какая степень достижения плановых значений целевых индикаторов (показателей), характеризующих достижение цели и решение задач программы/подпрограмм</t>
  </si>
  <si>
    <t>Как эффективно расходовались средства бюджета муниципального образования, предусмотренные для финансирования муниципальной программы</t>
  </si>
  <si>
    <t>(10%/5*(нет - 0 или да - 1)) (1/5 - 2%)</t>
  </si>
  <si>
    <r>
      <t>Изучение таблицы 1 «Перечень и характеристики основных мероприятий муниципальной программы и ведомственных целевых программ» и паспортов региональных проектов.
Ответ «Да» - в муниципальной программе содержатся соответствующие региональные проекты в качестве ее основных мероприятий, в рамках которых муниципальному образованию предусмотрены субсидии</t>
    </r>
    <r>
      <rPr>
        <sz val="11"/>
        <color rgb="FFFF0000"/>
        <rFont val="Times New Roman"/>
        <family val="1"/>
        <charset val="204"/>
      </rPr>
      <t xml:space="preserve">
</t>
    </r>
    <r>
      <rPr>
        <sz val="11"/>
        <rFont val="Times New Roman"/>
        <family val="1"/>
        <charset val="204"/>
      </rPr>
      <t xml:space="preserve">
</t>
    </r>
  </si>
  <si>
    <t>90-100</t>
  </si>
  <si>
    <t>80-89,99</t>
  </si>
  <si>
    <t>65-79,99</t>
  </si>
  <si>
    <t>0-64,99</t>
  </si>
  <si>
    <t>В целом муниципальная программа поставила перед собой четкие цели и приоритеты, является хорошо управляемой системой, но стоит обратить внимание на механизмы и инструменты по достижению ее цели,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&lt;**&gt;</t>
  </si>
  <si>
    <t>Установлены и соблюдены ли сроки выполнения основных мероприятий и контрольных событий в «Комплексном плане действий по реализации муниципальной программы» на отчетный финансовый год и плановый период".</t>
  </si>
  <si>
    <t>Отсутствуют ли случаи нарушений в ходе реализации муниципальной программы, повлекших применение санкций (правовые последствия нарушения бюджетного законодательства Российской Федерации и иных нормативных правовых актов, регулирующих бюджетные правоотношения), выявленных при проведе-нии внутреннего муниципального финансового контроля.</t>
  </si>
  <si>
    <t>Итоговая оценка мцниципальной программы "Развитие образования"</t>
  </si>
  <si>
    <t xml:space="preserve">Изучение таблицы «Перечень и сведения о целевых индикаторах и показателях муниципальной программы».
Ответ «Да» - отсутствует 10 и более % целевых индикаторов (показателей) от общего их количества, имеющих уровень расхождений фактических и плановых значений более 30% (больше или меньше), что определяется путем отношения количества целевых индикаторов (показателей), имеющих указанные расхождения, к общему количеству целевых индикаторов (показателей). 
</t>
  </si>
  <si>
    <t xml:space="preserve">Экспертиза задач и целевых индикаторов (показателей) каждой подпрограммы на основании таблицы «Перечень и сведения о целевых индикаторах и показателях муниципальной программы».
Ответ «Да» - имеется целевой индикатор (показатель) по каждой задаче подпрограммы и он не является целевым индикатором (показателем) по другим задачам.
</t>
  </si>
  <si>
    <t xml:space="preserve">Сравнение цели муниципальной программы и задачи блока, отраженной в разделе Стратегии, содержащем цели и задачи социально-экономического развития МО.
Ответ «Да» - при соответствии цели программы и задачи блока.
</t>
  </si>
  <si>
    <t xml:space="preserve">Сравнение целевых индикаторов (показателей) муниципальной программы в таблице «Перечень и сведения о целевых индикаторах и показателях муниципальной программы» с плановым значением таблицы целевых индикаторов (показателей), установленных для достижения целей Стратегии.
Ответ «Да» - значения целевых индикаторов (показателей) муниципальной программы, предусмотренные на отчетный год, соответствуют значениям целевых индикаторов (показателей), установленных для достижения целей Стратегии либо имеют позитивное изменение по сравнению со значениями целевых индикаторов (показателей) в Стратегии.
</t>
  </si>
  <si>
    <t xml:space="preserve">Экспертиза целевых индикаторов (показателей) муниципальной программы на основании таблицы «Перечень и сведения о целевых индикаторах и показателях муниципальной программы».
Ответ «Да» - по каждой задаче программы/подпрограммы имеется целевой индикатор (показатель), отражающий ее решение.
</t>
  </si>
  <si>
    <t xml:space="preserve">Изучение «Комплексного плана действий по реализации муниципальной программы».
Ответ «Да» - по каждой задаче подпрограммы имеются основные мероприятия, обеспечивающие достижение цели и решение задач муниципальной программы (подпрограммы), также в рамках каждого основного мероприятия имеется комплекс необходимых мероприятий (не менее двух действующих мероприятий (за исключением основных мероприятий, реализуемых в рамках проектной деятельности, а также обеспечивающей подпрограммы).
</t>
  </si>
  <si>
    <t xml:space="preserve">Изучение «Отчета о выполнении сводных показателей муниципальных заданий на оказание муниципальных услуг (работ) муниципальными учреждениями по муниципальной программе».
Ответ «Да» - если показатели муниципальных заданий на оказание муниципальных услуг соответствуют целевым показателям (индикаторам) подпрограмм (не менее одного), если отсутствуют муниципальные задания.
</t>
  </si>
  <si>
    <t xml:space="preserve">Изучение «Комплексного плана действий по реализации муниципальной программы».
Ответ «Да» - установлены и соблюдены сроки выполнения основных мероприятий и контрольных событий.
</t>
  </si>
  <si>
    <t xml:space="preserve">Изучение правовых актов об утверждении бюджета муниципального образования (или о внесении изменений) и правовых актов о внесении изменений в муниципальную программу.
Ответ «Да» - муниципальная программа приведена в соответствие с решением о бюджете муниципального образования на очередной финансовый год и плановый период в сроки и порядке, установленном бюджетным законодательством.
</t>
  </si>
  <si>
    <t xml:space="preserve">Изучение актов проведенных контрольных мероприятий.
Ответ «Да» - случаи нарушений, повлекших применение санкций, в ходе реализации муниципальной программы при проведении внутреннего муниципального финансового контроля не выявлены (отсутствуют случаи вынесения в отношении ответственных исполнителей, соисполнителей, участников муниципальной программы (их подведомственной сети) актов административного реагирования (представления, предписания, уведомления о применении бюджетных мер принуждения, постановления о назначении административного наказания)).
</t>
  </si>
  <si>
    <r>
      <t>а) степень достижения плановых значений целевых показателей и индикаторов основных мероприятий по которым предусмотрено финансирование из бюджета муниципального образования</t>
    </r>
    <r>
      <rPr>
        <sz val="11"/>
        <color rgb="FFFF0000"/>
        <rFont val="Times New Roman"/>
        <family val="1"/>
        <charset val="204"/>
      </rPr>
      <t xml:space="preserve"> </t>
    </r>
    <r>
      <rPr>
        <sz val="11"/>
        <rFont val="Times New Roman"/>
        <family val="1"/>
        <charset val="204"/>
      </rPr>
      <t xml:space="preserve">(определяется показатель степени достижения плановых значений целевых показателей и индикаторов основных мероприятий (ИМ) за год путем отношения количества целевых показателей и индикаторов и по которым достигнуты плановые значения, к количеству запланированных целевых показателей и индикаторов (в расчет не берутся целевые показатели и индикаторы, включенные в таблицу «Информация о показателях результатов использования субсидий и (или) иных межбюджетных трансфертов, предоставляемых из республиканского бюджета Республики Коми».    </t>
    </r>
    <r>
      <rPr>
        <b/>
        <sz val="11"/>
        <rFont val="Times New Roman"/>
        <family val="1"/>
        <charset val="204"/>
      </rPr>
      <t xml:space="preserve">(Всего показателей 1 (ПФДО), он не достигнут. Расчетный балл = 0). </t>
    </r>
  </si>
  <si>
    <t>Приложение 2 к Годовому отчету за 2024 год</t>
  </si>
  <si>
    <t>Анкета для оценки эффективности муниципальной программы муниципального района  "Сыктывдинский"  Республики Коми "Развитие образования" за 2024 год</t>
  </si>
  <si>
    <r>
      <t xml:space="preserve">б) степень соответствия запланированному уровню расходов из муниципального бюджета (отношение фактических и плановых объемов финансирования муниципальной программы на конец отчетного года). </t>
    </r>
    <r>
      <rPr>
        <b/>
        <sz val="11"/>
        <rFont val="Times New Roman"/>
        <family val="1"/>
        <charset val="204"/>
      </rPr>
      <t xml:space="preserve">(Всего по программе факт финансирования = 1344746,5 тыс. рублей, при плане = 1344987,6 тыс. руб. Расчетный балл = 0,99). </t>
    </r>
  </si>
  <si>
    <r>
      <rPr>
        <sz val="11"/>
        <rFont val="Times New Roman"/>
        <family val="1"/>
        <charset val="204"/>
      </rPr>
      <t>Изучение данных таблицы «Перечень и сведения о целевых индикаторах и показателях муниципальной программы».
Определяется показатель степени достижения плановых значений целевых показателей (индикаторов), характеризующих достижение цели и решение задач программы (подпрограммы) (ИЦ, ИЗ), а также целевых индикаторов и показателей основных мероприятий (ИМ) по которым не предусмотрено финансирование, за год путем отношения количества целевых показателей (индикаторов), по которым достигнуты плановые значения, к количеству запланированных целевых показателей (индикаторов) (в расчет не берутся целевые показатели и индикаторы, характеризующие достижение цели и решение задач программы /подпрограммы, включенные в таблицу «Информация о показателях результатов использования субсидий и (или) иных межбюджетных трансфертов, предоставляемых из республиканского бюджета Республики Коми».</t>
    </r>
    <r>
      <rPr>
        <sz val="11"/>
        <color rgb="FFFF0000"/>
        <rFont val="Times New Roman"/>
        <family val="1"/>
        <charset val="204"/>
      </rPr>
      <t xml:space="preserve">
</t>
    </r>
    <r>
      <rPr>
        <b/>
        <sz val="11"/>
        <rFont val="Times New Roman"/>
        <family val="1"/>
        <charset val="204"/>
      </rPr>
      <t>(Из 26 показателей, не имеющих финансирование, достигнуто 24, не достигнуто 2. Расчетный балл =0,92)</t>
    </r>
  </si>
  <si>
    <r>
      <t xml:space="preserve">в) степень достижения плановых значений показателей результативности (результатов) использования субсидий и (или) иных межбюджетных трансфертов, предоставляемых из республиканского бюджета Республики Коми.
Определяется путем отношения количества целевых показателей и индикаторов, включенных в таблицу «Информация о показателях результатов использования субсидий и (или) иных межбюджетных трансфертов, предоставляемых из республиканского бюджета Республики Коми» по которым достигнуты плановые значения, к количеству запланированных целевых индикаторов и показателей, включенных в вышеуказанную таблицу.
При отсутствии установленного(ых) показателя(ей) результативности (результатов) использования субсидий и (или) иных межбюджетных трансфертов, предоставляемых из республиканского бюджета Республики Коми расчетный балл Ц3 принимает значение «0». </t>
    </r>
    <r>
      <rPr>
        <b/>
        <sz val="11"/>
        <rFont val="Times New Roman"/>
        <family val="1"/>
        <charset val="204"/>
      </rPr>
      <t>(Всего 21 показатель имеет отношение к субсидированию из республиканского бюджета, достигнуто 19, не достигнуто 2. Расчетный балл =0,90)</t>
    </r>
    <r>
      <rPr>
        <sz val="11"/>
        <rFont val="Times New Roman"/>
        <family val="1"/>
        <charset val="204"/>
      </rPr>
      <t xml:space="preserve">
</t>
    </r>
  </si>
  <si>
    <r>
      <t xml:space="preserve">Изучение данных таблицы «Комплексного плана действий по реализации муниципальной программы», «Ресурсное обеспечение и прогнозная (справочная) оценка расходов бюджета муниципального образования на реализацию целей муниципальной программы (с учетом средств межбюджетных трансфертов)» и «Информация о показателях результатов использования субсидий и (или) иных межбюджетных трансфертов, предоставляемых из республиканского бюджета Республики Коми».
По показателю эффективности использования средств бюджета в случае, если итоговый коэффициент более 1, расчетный балл будет равен 1
Где S = 2 при условии отсутствия установленного(ых) показателя(ей) результативности (результатов) использования субсидий и (или) иных межбюджетных трансфертов, предоставляемых из республиканского бюджета Республики Коми, иначе S = 3.
</t>
    </r>
    <r>
      <rPr>
        <b/>
        <sz val="11"/>
        <rFont val="Times New Roman"/>
        <family val="1"/>
        <charset val="204"/>
      </rPr>
      <t>(0+0,99+0,90)/3 =0,63  РАСЧЕТНЫЙ БАЛЛ РАВЕН "0,63")</t>
    </r>
  </si>
  <si>
    <t>нет</t>
  </si>
  <si>
    <t xml:space="preserve">Изучение информации о реализации программы, размещенной на официальном сайте администрации МР «Сыктывдинский» https://syktyvdin.gosuslugi.ru/ на портале «Госуслуги».
Ответ «Да» - обеспечено рассмотрение годового отчета (доклада) о ходе реализации и оценке эффективности реализации муниципальной программы за предыдущий отчетному году год и на официальном сайте администрации муниципального образования размещены:
- муниципальные правовые акты об утверждении муниципальной программы и о внесении изменений в муниципальную программу в отчетном году;
- годовой отчет (доклад) о ходе реализации и оценке эффективности реализации муниципальной программы за предыдущий отчетному году год;
- «Комплексный план действий по реализации муниципальной программы на отчетный финансовый год» (все версии с учетом изменений, вносимых в комплексный план в течение отчетного года, в том числе с учетом последней редакции бюджета муниципального образования на отчетный год);
- данные мониторинга реализации муниципальной программы в отчетном году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</si>
</sst>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р_._-;\-* #,##0.00_р_._-;_-* &quot;-&quot;??_р_._-;_-@_-"/>
    <numFmt numFmtId="165" formatCode="0.0"/>
  </numFmts>
  <fonts count="16" x14ac:knownFonts="1">
    <font>
      <sz val="11"/>
      <color theme="1"/>
      <name val="Calibri"/>
      <family val="2"/>
      <charset val="204"/>
      <scheme val="minor"/>
    </font>
    <font>
      <b/>
      <sz val="12"/>
      <name val="Times New Roman"/>
      <family val="1"/>
      <charset val="204"/>
    </font>
    <font>
      <sz val="11"/>
      <name val="Times New Roman"/>
      <family val="1"/>
      <charset val="204"/>
    </font>
    <font>
      <sz val="12"/>
      <name val="Times New Roman"/>
      <family val="1"/>
      <charset val="204"/>
    </font>
    <font>
      <b/>
      <i/>
      <sz val="12"/>
      <name val="Times New Roman"/>
      <family val="1"/>
      <charset val="204"/>
    </font>
    <font>
      <sz val="11"/>
      <name val="Calibri"/>
      <family val="2"/>
      <charset val="204"/>
      <scheme val="minor"/>
    </font>
    <font>
      <b/>
      <sz val="22"/>
      <name val="Times New Roman"/>
      <family val="1"/>
      <charset val="204"/>
    </font>
    <font>
      <b/>
      <sz val="14"/>
      <name val="Times New Roman"/>
      <family val="1"/>
      <charset val="204"/>
    </font>
    <font>
      <b/>
      <sz val="13"/>
      <name val="Times New Roman"/>
      <family val="1"/>
      <charset val="204"/>
    </font>
    <font>
      <b/>
      <sz val="11"/>
      <name val="Times New Roman"/>
      <family val="1"/>
      <charset val="204"/>
    </font>
    <font>
      <b/>
      <sz val="20"/>
      <name val="Times New Roman"/>
      <family val="1"/>
      <charset val="204"/>
    </font>
    <font>
      <b/>
      <i/>
      <sz val="11"/>
      <name val="Times New Roman"/>
      <family val="1"/>
      <charset val="204"/>
    </font>
    <font>
      <sz val="14"/>
      <name val="Times New Roman"/>
      <family val="1"/>
      <charset val="204"/>
    </font>
    <font>
      <b/>
      <sz val="16"/>
      <name val="Times New Roman"/>
      <family val="1"/>
      <charset val="204"/>
    </font>
    <font>
      <sz val="11"/>
      <color rgb="FFFF0000"/>
      <name val="Times New Roman"/>
      <family val="1"/>
      <charset val="204"/>
    </font>
    <font>
      <b/>
      <u/>
      <sz val="14"/>
      <name val="Times New Roman"/>
      <family val="1"/>
      <charset val="204"/>
    </font>
  </fonts>
  <fills count="7">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91">
    <xf numFmtId="0" fontId="0" fillId="0" borderId="0" xfId="0"/>
    <xf numFmtId="1" fontId="1" fillId="0" borderId="1" xfId="0" applyNumberFormat="1" applyFont="1" applyBorder="1" applyAlignment="1">
      <alignment horizontal="center" vertical="top" wrapText="1"/>
    </xf>
    <xf numFmtId="49" fontId="3" fillId="4" borderId="1" xfId="0" applyNumberFormat="1" applyFont="1" applyFill="1" applyBorder="1" applyAlignment="1">
      <alignment horizontal="center" vertical="top" wrapText="1"/>
    </xf>
    <xf numFmtId="0" fontId="2" fillId="4" borderId="1" xfId="0" applyFont="1" applyFill="1" applyBorder="1" applyAlignment="1">
      <alignment horizontal="center" vertical="top" wrapText="1"/>
    </xf>
    <xf numFmtId="0" fontId="2" fillId="4" borderId="2" xfId="0" applyFont="1" applyFill="1" applyBorder="1" applyAlignment="1">
      <alignment horizontal="center" vertical="top" wrapText="1"/>
    </xf>
    <xf numFmtId="0" fontId="2" fillId="0" borderId="0" xfId="0" applyFont="1"/>
    <xf numFmtId="0" fontId="5" fillId="0" borderId="0" xfId="0" applyFont="1"/>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7" fillId="2" borderId="1" xfId="0" applyFont="1" applyFill="1" applyBorder="1" applyAlignment="1">
      <alignment vertical="top" wrapText="1"/>
    </xf>
    <xf numFmtId="0" fontId="8" fillId="2" borderId="1" xfId="0" applyFont="1" applyFill="1" applyBorder="1" applyAlignment="1">
      <alignment vertical="top" wrapText="1"/>
    </xf>
    <xf numFmtId="165" fontId="7" fillId="2" borderId="1" xfId="0" applyNumberFormat="1" applyFont="1" applyFill="1" applyBorder="1" applyAlignment="1">
      <alignment vertical="top" wrapText="1"/>
    </xf>
    <xf numFmtId="16" fontId="2"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10" fontId="1" fillId="0" borderId="1" xfId="0" applyNumberFormat="1" applyFont="1" applyBorder="1" applyAlignment="1">
      <alignment horizontal="center" vertical="top"/>
    </xf>
    <xf numFmtId="0" fontId="2" fillId="0" borderId="1" xfId="0" applyFont="1" applyBorder="1" applyAlignment="1">
      <alignment horizontal="justify" vertical="top" wrapText="1"/>
    </xf>
    <xf numFmtId="0" fontId="5" fillId="0" borderId="0" xfId="0" applyFont="1" applyAlignment="1">
      <alignment vertical="top" wrapText="1"/>
    </xf>
    <xf numFmtId="0" fontId="8" fillId="2" borderId="1" xfId="0" applyFont="1" applyFill="1" applyBorder="1" applyAlignment="1">
      <alignment horizontal="center" vertical="top" wrapText="1"/>
    </xf>
    <xf numFmtId="10" fontId="8" fillId="2" borderId="1" xfId="0" applyNumberFormat="1" applyFont="1" applyFill="1" applyBorder="1" applyAlignment="1">
      <alignment horizontal="center" vertical="top" wrapText="1"/>
    </xf>
    <xf numFmtId="0" fontId="2" fillId="4" borderId="3" xfId="0" applyFont="1" applyFill="1" applyBorder="1" applyAlignment="1">
      <alignment horizontal="center" vertical="top" wrapText="1"/>
    </xf>
    <xf numFmtId="0" fontId="9" fillId="0" borderId="1" xfId="0" applyFont="1" applyBorder="1" applyAlignment="1">
      <alignment horizontal="center" vertical="top" wrapText="1"/>
    </xf>
    <xf numFmtId="10" fontId="9" fillId="0" borderId="1" xfId="0" applyNumberFormat="1" applyFont="1" applyBorder="1" applyAlignment="1">
      <alignment horizontal="center" vertical="top" wrapText="1"/>
    </xf>
    <xf numFmtId="4" fontId="2" fillId="4" borderId="1" xfId="0" applyNumberFormat="1" applyFont="1" applyFill="1" applyBorder="1" applyAlignment="1">
      <alignment horizontal="center" vertical="top" wrapText="1"/>
    </xf>
    <xf numFmtId="4" fontId="2" fillId="0" borderId="1" xfId="0" applyNumberFormat="1" applyFont="1" applyBorder="1" applyAlignment="1">
      <alignment horizontal="center" vertical="top" wrapText="1"/>
    </xf>
    <xf numFmtId="10" fontId="2" fillId="0" borderId="1" xfId="0" applyNumberFormat="1" applyFont="1" applyBorder="1" applyAlignment="1">
      <alignment horizontal="center" vertical="top" wrapText="1"/>
    </xf>
    <xf numFmtId="0" fontId="2" fillId="0" borderId="1" xfId="0" applyFont="1" applyBorder="1"/>
    <xf numFmtId="0" fontId="1" fillId="0" borderId="1" xfId="0" applyFont="1" applyBorder="1"/>
    <xf numFmtId="4" fontId="1" fillId="0" borderId="1" xfId="0" applyNumberFormat="1" applyFont="1" applyBorder="1" applyAlignment="1">
      <alignment horizontal="center"/>
    </xf>
    <xf numFmtId="10" fontId="1" fillId="0" borderId="1" xfId="0" applyNumberFormat="1" applyFont="1" applyBorder="1" applyAlignment="1">
      <alignment horizontal="center"/>
    </xf>
    <xf numFmtId="0" fontId="9" fillId="0" borderId="0" xfId="0" applyFont="1"/>
    <xf numFmtId="0" fontId="2" fillId="0" borderId="0" xfId="0" applyFont="1" applyAlignment="1">
      <alignment horizontal="center"/>
    </xf>
    <xf numFmtId="4" fontId="9" fillId="0" borderId="0" xfId="0" applyNumberFormat="1" applyFont="1" applyAlignment="1">
      <alignment horizontal="center"/>
    </xf>
    <xf numFmtId="10" fontId="9" fillId="0" borderId="0" xfId="0" applyNumberFormat="1" applyFont="1" applyAlignment="1">
      <alignment horizontal="center"/>
    </xf>
    <xf numFmtId="0" fontId="9"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0" borderId="0" xfId="0" applyFont="1" applyAlignment="1">
      <alignment horizontal="right" wrapText="1"/>
    </xf>
    <xf numFmtId="0" fontId="7" fillId="0" borderId="0" xfId="0" applyFont="1" applyAlignment="1">
      <alignment horizontal="right"/>
    </xf>
    <xf numFmtId="0" fontId="6" fillId="0" borderId="0" xfId="0" applyFont="1" applyAlignment="1">
      <alignment horizontal="center" vertical="top"/>
    </xf>
    <xf numFmtId="0" fontId="2" fillId="0" borderId="2" xfId="0" applyFont="1" applyBorder="1" applyAlignment="1">
      <alignment horizontal="justify" vertical="top" wrapText="1"/>
    </xf>
    <xf numFmtId="0" fontId="9" fillId="3" borderId="8" xfId="0" applyFont="1" applyFill="1" applyBorder="1" applyAlignment="1">
      <alignment horizontal="center" vertical="top" wrapText="1"/>
    </xf>
    <xf numFmtId="49" fontId="2" fillId="3" borderId="8" xfId="0" applyNumberFormat="1" applyFont="1" applyFill="1" applyBorder="1" applyAlignment="1">
      <alignment horizontal="center" vertical="center" wrapText="1"/>
    </xf>
    <xf numFmtId="0" fontId="2" fillId="0" borderId="8" xfId="0" applyFont="1" applyBorder="1" applyAlignment="1">
      <alignment horizontal="justify" vertical="top" wrapText="1"/>
    </xf>
    <xf numFmtId="4" fontId="11" fillId="4" borderId="1" xfId="0" applyNumberFormat="1" applyFont="1" applyFill="1" applyBorder="1" applyAlignment="1">
      <alignment horizontal="center" vertical="top" wrapText="1"/>
    </xf>
    <xf numFmtId="0" fontId="11" fillId="0" borderId="1" xfId="0" applyFont="1" applyBorder="1" applyAlignment="1">
      <alignment horizontal="center"/>
    </xf>
    <xf numFmtId="0" fontId="2" fillId="5" borderId="1" xfId="0" applyFont="1" applyFill="1" applyBorder="1" applyAlignment="1">
      <alignment horizontal="justify" vertical="top" wrapText="1"/>
    </xf>
    <xf numFmtId="4" fontId="2" fillId="5" borderId="1" xfId="0" applyNumberFormat="1" applyFont="1" applyFill="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3" xfId="0" applyFont="1" applyBorder="1" applyAlignment="1">
      <alignment horizontal="justify" vertical="top" wrapText="1"/>
    </xf>
    <xf numFmtId="0" fontId="1" fillId="6" borderId="1" xfId="0" applyFont="1" applyFill="1" applyBorder="1" applyAlignment="1">
      <alignment vertical="top" wrapText="1"/>
    </xf>
    <xf numFmtId="0" fontId="4" fillId="6" borderId="1" xfId="0" applyFont="1" applyFill="1" applyBorder="1" applyAlignment="1">
      <alignment vertical="top" wrapText="1"/>
    </xf>
    <xf numFmtId="0" fontId="11" fillId="6" borderId="2" xfId="0" applyFont="1" applyFill="1" applyBorder="1" applyAlignment="1">
      <alignment horizontal="center" vertical="top" wrapText="1"/>
    </xf>
    <xf numFmtId="1" fontId="4" fillId="6" borderId="1" xfId="0" applyNumberFormat="1" applyFont="1" applyFill="1" applyBorder="1" applyAlignment="1">
      <alignment horizontal="center" vertical="top" wrapText="1"/>
    </xf>
    <xf numFmtId="10" fontId="4" fillId="6" borderId="1" xfId="0" applyNumberFormat="1" applyFont="1" applyFill="1" applyBorder="1" applyAlignment="1">
      <alignment horizontal="center" vertical="top" wrapText="1"/>
    </xf>
    <xf numFmtId="0" fontId="11" fillId="6" borderId="1" xfId="0" applyFont="1" applyFill="1" applyBorder="1" applyAlignment="1">
      <alignment horizontal="center" vertical="top" wrapText="1"/>
    </xf>
    <xf numFmtId="0" fontId="1" fillId="6" borderId="2" xfId="0" applyFont="1" applyFill="1" applyBorder="1" applyAlignment="1">
      <alignment vertical="top" wrapText="1"/>
    </xf>
    <xf numFmtId="0" fontId="4" fillId="6" borderId="2" xfId="0" applyFont="1" applyFill="1" applyBorder="1" applyAlignment="1">
      <alignment vertical="top" wrapText="1"/>
    </xf>
    <xf numFmtId="1" fontId="4" fillId="6" borderId="2" xfId="0" applyNumberFormat="1" applyFont="1" applyFill="1" applyBorder="1" applyAlignment="1">
      <alignment horizontal="center" vertical="top" wrapText="1"/>
    </xf>
    <xf numFmtId="10" fontId="4" fillId="6" borderId="2" xfId="0" applyNumberFormat="1" applyFont="1" applyFill="1" applyBorder="1" applyAlignment="1">
      <alignment horizontal="center" vertical="top" wrapText="1"/>
    </xf>
    <xf numFmtId="0" fontId="2" fillId="6" borderId="1" xfId="0" applyFont="1" applyFill="1" applyBorder="1" applyAlignment="1">
      <alignment vertical="top" wrapText="1"/>
    </xf>
    <xf numFmtId="4" fontId="4" fillId="6" borderId="1" xfId="0" applyNumberFormat="1" applyFont="1" applyFill="1" applyBorder="1" applyAlignment="1">
      <alignment horizontal="center" vertical="top" wrapText="1"/>
    </xf>
    <xf numFmtId="0" fontId="14" fillId="0" borderId="1" xfId="0" applyFont="1" applyBorder="1" applyAlignment="1">
      <alignment horizontal="justify" vertical="top" wrapText="1"/>
    </xf>
    <xf numFmtId="0" fontId="2" fillId="0" borderId="1" xfId="0" applyFont="1" applyBorder="1" applyAlignment="1">
      <alignment horizontal="justify" vertical="top" wrapText="1"/>
    </xf>
    <xf numFmtId="0" fontId="2" fillId="0" borderId="1" xfId="0" applyFont="1" applyBorder="1" applyAlignment="1">
      <alignment horizontal="justify" vertical="top" wrapText="1"/>
    </xf>
    <xf numFmtId="0" fontId="9" fillId="5" borderId="1" xfId="0"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0" fontId="7" fillId="0" borderId="8" xfId="0" applyFont="1" applyBorder="1" applyAlignment="1">
      <alignment horizontal="left" wrapText="1"/>
    </xf>
    <xf numFmtId="0" fontId="12" fillId="0" borderId="8" xfId="0" applyFont="1" applyBorder="1" applyAlignment="1">
      <alignment horizontal="left" wrapText="1"/>
    </xf>
    <xf numFmtId="0" fontId="15"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4" xfId="0" applyFont="1" applyBorder="1" applyAlignment="1">
      <alignment horizontal="left" vertical="top" wrapText="1"/>
    </xf>
    <xf numFmtId="0" fontId="3" fillId="0" borderId="0" xfId="0" applyFont="1" applyAlignment="1">
      <alignment horizontal="right"/>
    </xf>
    <xf numFmtId="0" fontId="1" fillId="0" borderId="0" xfId="0" applyFont="1" applyAlignment="1">
      <alignment horizontal="right"/>
    </xf>
    <xf numFmtId="0" fontId="10" fillId="0" borderId="0" xfId="0" applyFont="1" applyAlignment="1">
      <alignment horizontal="center" vertical="top" wrapText="1"/>
    </xf>
    <xf numFmtId="0" fontId="2" fillId="0" borderId="2" xfId="0" applyFont="1" applyBorder="1" applyAlignment="1">
      <alignment horizontal="center" vertical="top" wrapText="1"/>
    </xf>
    <xf numFmtId="0" fontId="2" fillId="0" borderId="7" xfId="0" applyFont="1" applyBorder="1" applyAlignment="1">
      <alignment horizontal="center" vertical="top" wrapText="1"/>
    </xf>
    <xf numFmtId="0" fontId="2" fillId="0" borderId="3" xfId="0" applyFont="1" applyBorder="1" applyAlignment="1">
      <alignment horizontal="center" vertical="top" wrapText="1"/>
    </xf>
    <xf numFmtId="0" fontId="2" fillId="0" borderId="2" xfId="0" applyFont="1" applyBorder="1" applyAlignment="1">
      <alignment horizontal="justify" vertical="top" wrapText="1"/>
    </xf>
    <xf numFmtId="0" fontId="2" fillId="0" borderId="7" xfId="0" applyFont="1" applyBorder="1" applyAlignment="1">
      <alignment horizontal="justify" vertical="top" wrapText="1"/>
    </xf>
    <xf numFmtId="0" fontId="2" fillId="0" borderId="3" xfId="0" applyFont="1" applyBorder="1" applyAlignment="1">
      <alignment horizontal="justify" vertical="top" wrapText="1"/>
    </xf>
    <xf numFmtId="164" fontId="13" fillId="0" borderId="5" xfId="0" applyNumberFormat="1" applyFont="1" applyBorder="1" applyAlignment="1">
      <alignment horizontal="center" vertical="center"/>
    </xf>
    <xf numFmtId="164" fontId="13" fillId="0" borderId="6" xfId="0" applyNumberFormat="1" applyFont="1" applyBorder="1" applyAlignment="1">
      <alignment horizontal="center" vertical="center"/>
    </xf>
    <xf numFmtId="164" fontId="13" fillId="0" borderId="4" xfId="0" applyNumberFormat="1" applyFont="1" applyBorder="1" applyAlignment="1">
      <alignment horizontal="center" vertical="center"/>
    </xf>
    <xf numFmtId="0" fontId="2" fillId="0" borderId="1" xfId="0" applyFont="1" applyBorder="1" applyAlignment="1">
      <alignment horizontal="justify" vertical="top" wrapText="1"/>
    </xf>
    <xf numFmtId="0" fontId="2" fillId="0" borderId="0" xfId="0" applyFont="1" applyAlignment="1">
      <alignment horizontal="justify" wrapText="1"/>
    </xf>
    <xf numFmtId="0" fontId="7" fillId="0" borderId="0" xfId="0" applyFont="1" applyAlignment="1">
      <alignment horizontal="right"/>
    </xf>
    <xf numFmtId="0" fontId="6" fillId="0" borderId="0" xfId="0" applyFont="1" applyAlignment="1">
      <alignment horizontal="center" vertical="top"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2" fillId="5" borderId="1" xfId="0" applyFont="1" applyFill="1" applyBorder="1" applyAlignment="1">
      <alignment horizontal="justify"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36"/>
  <sheetViews>
    <sheetView tabSelected="1" view="pageBreakPreview" topLeftCell="A30" zoomScaleNormal="100" zoomScaleSheetLayoutView="100" workbookViewId="0">
      <selection activeCell="D35" sqref="D35:G35"/>
    </sheetView>
  </sheetViews>
  <sheetFormatPr defaultColWidth="9.109375" defaultRowHeight="14.4" x14ac:dyDescent="0.3"/>
  <cols>
    <col min="1" max="1" width="6.44140625" style="6" customWidth="1"/>
    <col min="2" max="2" width="40.6640625" style="6" customWidth="1"/>
    <col min="3" max="3" width="68.88671875" style="6" customWidth="1"/>
    <col min="4" max="4" width="16.88671875" style="6" customWidth="1"/>
    <col min="5" max="5" width="14.6640625" style="6" customWidth="1"/>
    <col min="6" max="6" width="9.88671875" style="6" customWidth="1"/>
    <col min="7" max="7" width="13.33203125" style="6" customWidth="1"/>
    <col min="8" max="8" width="11.6640625" style="6" customWidth="1"/>
    <col min="9" max="9" width="11.44140625" style="6" customWidth="1"/>
    <col min="10" max="16384" width="9.109375" style="6"/>
  </cols>
  <sheetData>
    <row r="1" spans="1:9" x14ac:dyDescent="0.3">
      <c r="E1" s="35"/>
      <c r="F1" s="35"/>
      <c r="G1" s="35"/>
    </row>
    <row r="2" spans="1:9" ht="16.5" customHeight="1" x14ac:dyDescent="0.3">
      <c r="A2" s="5"/>
      <c r="B2" s="5"/>
      <c r="C2" s="5"/>
      <c r="D2" s="5"/>
      <c r="E2" s="71" t="s">
        <v>89</v>
      </c>
      <c r="F2" s="72"/>
      <c r="G2" s="72"/>
    </row>
    <row r="3" spans="1:9" ht="16.5" customHeight="1" x14ac:dyDescent="0.3">
      <c r="A3" s="5"/>
      <c r="B3" s="5"/>
      <c r="C3" s="5"/>
      <c r="D3" s="5"/>
      <c r="E3" s="36"/>
      <c r="F3" s="36"/>
      <c r="G3" s="36"/>
    </row>
    <row r="4" spans="1:9" ht="81" customHeight="1" x14ac:dyDescent="0.3">
      <c r="A4" s="73" t="s">
        <v>90</v>
      </c>
      <c r="B4" s="73"/>
      <c r="C4" s="73"/>
      <c r="D4" s="73"/>
      <c r="E4" s="73"/>
      <c r="F4" s="73"/>
      <c r="G4" s="73"/>
    </row>
    <row r="5" spans="1:9" ht="13.5" customHeight="1" x14ac:dyDescent="0.3">
      <c r="A5" s="37"/>
      <c r="B5" s="37"/>
      <c r="C5" s="37"/>
      <c r="D5" s="37"/>
      <c r="E5" s="37"/>
      <c r="F5" s="37"/>
      <c r="G5" s="37"/>
    </row>
    <row r="6" spans="1:9" ht="55.2" x14ac:dyDescent="0.3">
      <c r="A6" s="7" t="s">
        <v>0</v>
      </c>
      <c r="B6" s="7" t="s">
        <v>1</v>
      </c>
      <c r="C6" s="7" t="s">
        <v>2</v>
      </c>
      <c r="D6" s="7" t="s">
        <v>42</v>
      </c>
      <c r="E6" s="8" t="s">
        <v>43</v>
      </c>
      <c r="F6" s="7" t="s">
        <v>3</v>
      </c>
      <c r="G6" s="7" t="s">
        <v>4</v>
      </c>
    </row>
    <row r="7" spans="1:9" x14ac:dyDescent="0.3">
      <c r="A7" s="7">
        <v>1</v>
      </c>
      <c r="B7" s="7">
        <v>2</v>
      </c>
      <c r="C7" s="7">
        <v>3</v>
      </c>
      <c r="D7" s="7">
        <v>4</v>
      </c>
      <c r="E7" s="8">
        <v>5</v>
      </c>
      <c r="F7" s="7">
        <v>6</v>
      </c>
      <c r="G7" s="7">
        <v>7</v>
      </c>
    </row>
    <row r="8" spans="1:9" ht="25.5" customHeight="1" x14ac:dyDescent="0.3">
      <c r="A8" s="9"/>
      <c r="B8" s="10" t="s">
        <v>5</v>
      </c>
      <c r="C8" s="9"/>
      <c r="D8" s="9"/>
      <c r="E8" s="9"/>
      <c r="F8" s="9"/>
      <c r="G8" s="11"/>
    </row>
    <row r="9" spans="1:9" ht="48.6" x14ac:dyDescent="0.3">
      <c r="A9" s="49"/>
      <c r="B9" s="50" t="s">
        <v>46</v>
      </c>
      <c r="C9" s="50" t="s">
        <v>36</v>
      </c>
      <c r="D9" s="50"/>
      <c r="E9" s="54" t="s">
        <v>61</v>
      </c>
      <c r="F9" s="52">
        <f>F10+F11+F12+F13</f>
        <v>4</v>
      </c>
      <c r="G9" s="53">
        <f>G10+G11+G12+G13</f>
        <v>0.2</v>
      </c>
    </row>
    <row r="10" spans="1:9" ht="63.75" customHeight="1" x14ac:dyDescent="0.3">
      <c r="A10" s="12" t="s">
        <v>7</v>
      </c>
      <c r="B10" s="15" t="s">
        <v>47</v>
      </c>
      <c r="C10" s="15" t="s">
        <v>80</v>
      </c>
      <c r="D10" s="13" t="s">
        <v>38</v>
      </c>
      <c r="E10" s="2" t="s">
        <v>61</v>
      </c>
      <c r="F10" s="1">
        <f>IF(E10="да",1,0)</f>
        <v>1</v>
      </c>
      <c r="G10" s="14">
        <f>IF(E10="да",0.05,IF(E10="нет",0,""))</f>
        <v>0.05</v>
      </c>
    </row>
    <row r="11" spans="1:9" ht="153" customHeight="1" x14ac:dyDescent="0.3">
      <c r="A11" s="13" t="s">
        <v>6</v>
      </c>
      <c r="B11" s="15" t="s">
        <v>59</v>
      </c>
      <c r="C11" s="48" t="s">
        <v>81</v>
      </c>
      <c r="D11" s="13" t="s">
        <v>38</v>
      </c>
      <c r="E11" s="3" t="s">
        <v>61</v>
      </c>
      <c r="F11" s="1">
        <f>IF(E11="да",1,0)</f>
        <v>1</v>
      </c>
      <c r="G11" s="14">
        <f>IF(E11="да",0.05,IF(E11="нет",0,""))</f>
        <v>0.05</v>
      </c>
    </row>
    <row r="12" spans="1:9" ht="82.8" x14ac:dyDescent="0.3">
      <c r="A12" s="13" t="s">
        <v>8</v>
      </c>
      <c r="B12" s="15" t="s">
        <v>62</v>
      </c>
      <c r="C12" s="15" t="s">
        <v>82</v>
      </c>
      <c r="D12" s="13" t="s">
        <v>38</v>
      </c>
      <c r="E12" s="3" t="s">
        <v>61</v>
      </c>
      <c r="F12" s="1">
        <f>IF(E12="да",1,0)</f>
        <v>1</v>
      </c>
      <c r="G12" s="14">
        <f>IF(E12="да",0.05,IF(E12="нет",0,""))</f>
        <v>0.05</v>
      </c>
    </row>
    <row r="13" spans="1:9" ht="96.6" x14ac:dyDescent="0.3">
      <c r="A13" s="46" t="s">
        <v>9</v>
      </c>
      <c r="B13" s="38" t="s">
        <v>48</v>
      </c>
      <c r="C13" s="38" t="s">
        <v>79</v>
      </c>
      <c r="D13" s="13" t="s">
        <v>38</v>
      </c>
      <c r="E13" s="4" t="s">
        <v>61</v>
      </c>
      <c r="F13" s="1">
        <f>IF(E13="да",1,0)</f>
        <v>1</v>
      </c>
      <c r="G13" s="14">
        <f>IF(E13="да",0.05,IF(E13="нет",0,""))</f>
        <v>0.05</v>
      </c>
    </row>
    <row r="14" spans="1:9" ht="19.5" customHeight="1" x14ac:dyDescent="0.3">
      <c r="A14" s="49"/>
      <c r="B14" s="50" t="s">
        <v>10</v>
      </c>
      <c r="C14" s="50" t="s">
        <v>68</v>
      </c>
      <c r="D14" s="50"/>
      <c r="E14" s="51" t="s">
        <v>37</v>
      </c>
      <c r="F14" s="52">
        <f>F15+F16+F17+F18+F19</f>
        <v>5</v>
      </c>
      <c r="G14" s="53">
        <f>G15+G16+G17+G18+G19</f>
        <v>0.1</v>
      </c>
    </row>
    <row r="15" spans="1:9" ht="139.5" customHeight="1" x14ac:dyDescent="0.3">
      <c r="A15" s="12" t="s">
        <v>11</v>
      </c>
      <c r="B15" s="15" t="s">
        <v>49</v>
      </c>
      <c r="C15" s="15" t="s">
        <v>83</v>
      </c>
      <c r="D15" s="13" t="s">
        <v>38</v>
      </c>
      <c r="E15" s="3" t="s">
        <v>61</v>
      </c>
      <c r="F15" s="1">
        <f>IF(E15="да",1,0)</f>
        <v>1</v>
      </c>
      <c r="G15" s="14">
        <f>IF(E15="да",0.02,IF(E15="нет",0,""))</f>
        <v>0.02</v>
      </c>
    </row>
    <row r="16" spans="1:9" ht="122.25" customHeight="1" x14ac:dyDescent="0.3">
      <c r="A16" s="12" t="s">
        <v>12</v>
      </c>
      <c r="B16" s="15" t="s">
        <v>50</v>
      </c>
      <c r="C16" s="15" t="s">
        <v>78</v>
      </c>
      <c r="D16" s="13" t="s">
        <v>38</v>
      </c>
      <c r="E16" s="3" t="s">
        <v>61</v>
      </c>
      <c r="F16" s="1">
        <f>IF(E16="да",1,0)</f>
        <v>1</v>
      </c>
      <c r="G16" s="14">
        <f>IF(E16="да",0.02,IF(E16="нет",0,""))</f>
        <v>0.02</v>
      </c>
      <c r="H16" s="16"/>
      <c r="I16" s="16"/>
    </row>
    <row r="17" spans="1:7" ht="94.5" customHeight="1" x14ac:dyDescent="0.3">
      <c r="A17" s="13" t="s">
        <v>13</v>
      </c>
      <c r="B17" s="15" t="s">
        <v>63</v>
      </c>
      <c r="C17" s="15" t="s">
        <v>69</v>
      </c>
      <c r="D17" s="13" t="s">
        <v>38</v>
      </c>
      <c r="E17" s="3" t="s">
        <v>61</v>
      </c>
      <c r="F17" s="1">
        <f>IF(E17="да",1,0)</f>
        <v>1</v>
      </c>
      <c r="G17" s="14">
        <f>IF(E17="да",0.02,IF(E17="нет",0,""))</f>
        <v>0.02</v>
      </c>
    </row>
    <row r="18" spans="1:7" ht="79.5" customHeight="1" x14ac:dyDescent="0.3">
      <c r="A18" s="13" t="s">
        <v>14</v>
      </c>
      <c r="B18" s="15" t="s">
        <v>51</v>
      </c>
      <c r="C18" s="15" t="s">
        <v>64</v>
      </c>
      <c r="D18" s="13" t="s">
        <v>38</v>
      </c>
      <c r="E18" s="3" t="s">
        <v>61</v>
      </c>
      <c r="F18" s="1">
        <f>IF(E18="да",1,0)</f>
        <v>1</v>
      </c>
      <c r="G18" s="14">
        <f>IF(E18="да",0.02,IF(E18="нет",0,""))</f>
        <v>0.02</v>
      </c>
    </row>
    <row r="19" spans="1:7" ht="107.25" customHeight="1" x14ac:dyDescent="0.3">
      <c r="A19" s="13" t="s">
        <v>15</v>
      </c>
      <c r="B19" s="63" t="s">
        <v>52</v>
      </c>
      <c r="C19" s="15" t="s">
        <v>84</v>
      </c>
      <c r="D19" s="13" t="s">
        <v>41</v>
      </c>
      <c r="E19" s="3" t="s">
        <v>61</v>
      </c>
      <c r="F19" s="1">
        <f>IF(E19="да",1,0)</f>
        <v>1</v>
      </c>
      <c r="G19" s="14">
        <f>IF(E19="да",0.02,IF(E19="нет",0,""))</f>
        <v>0.02</v>
      </c>
    </row>
    <row r="20" spans="1:7" ht="33.6" x14ac:dyDescent="0.3">
      <c r="A20" s="10"/>
      <c r="B20" s="10" t="s">
        <v>16</v>
      </c>
      <c r="C20" s="10"/>
      <c r="D20" s="10"/>
      <c r="E20" s="17"/>
      <c r="F20" s="17"/>
      <c r="G20" s="18"/>
    </row>
    <row r="21" spans="1:7" ht="32.4" x14ac:dyDescent="0.3">
      <c r="A21" s="55"/>
      <c r="B21" s="56" t="s">
        <v>17</v>
      </c>
      <c r="C21" s="55" t="s">
        <v>36</v>
      </c>
      <c r="D21" s="55"/>
      <c r="E21" s="54" t="s">
        <v>37</v>
      </c>
      <c r="F21" s="57">
        <f>F22+F23+F24+F25</f>
        <v>3</v>
      </c>
      <c r="G21" s="58">
        <f>G22+G23+G24+G25</f>
        <v>0.15000000000000002</v>
      </c>
    </row>
    <row r="22" spans="1:7" ht="93" customHeight="1" x14ac:dyDescent="0.3">
      <c r="A22" s="13" t="s">
        <v>18</v>
      </c>
      <c r="B22" s="63" t="s">
        <v>75</v>
      </c>
      <c r="C22" s="15" t="s">
        <v>85</v>
      </c>
      <c r="D22" s="13" t="s">
        <v>38</v>
      </c>
      <c r="E22" s="3" t="s">
        <v>95</v>
      </c>
      <c r="F22" s="1">
        <v>0</v>
      </c>
      <c r="G22" s="14">
        <v>0</v>
      </c>
    </row>
    <row r="23" spans="1:7" ht="112.5" customHeight="1" x14ac:dyDescent="0.3">
      <c r="A23" s="47" t="s">
        <v>19</v>
      </c>
      <c r="B23" s="48" t="s">
        <v>53</v>
      </c>
      <c r="C23" s="48" t="s">
        <v>86</v>
      </c>
      <c r="D23" s="13" t="s">
        <v>41</v>
      </c>
      <c r="E23" s="19" t="s">
        <v>61</v>
      </c>
      <c r="F23" s="1">
        <f>IF(E23="да",1,0)</f>
        <v>1</v>
      </c>
      <c r="G23" s="14">
        <f>IF(E23="да",0.05,IF(E23="нет",0,""))</f>
        <v>0.05</v>
      </c>
    </row>
    <row r="24" spans="1:7" ht="291.75" customHeight="1" x14ac:dyDescent="0.3">
      <c r="A24" s="13" t="s">
        <v>20</v>
      </c>
      <c r="B24" s="63" t="s">
        <v>54</v>
      </c>
      <c r="C24" s="15" t="s">
        <v>96</v>
      </c>
      <c r="D24" s="13" t="s">
        <v>38</v>
      </c>
      <c r="E24" s="3" t="s">
        <v>61</v>
      </c>
      <c r="F24" s="1">
        <v>1</v>
      </c>
      <c r="G24" s="14">
        <f>IF(E24="да",0.05,IF(E24="нет",0,""))</f>
        <v>0.05</v>
      </c>
    </row>
    <row r="25" spans="1:7" ht="153" customHeight="1" x14ac:dyDescent="0.3">
      <c r="A25" s="46" t="s">
        <v>21</v>
      </c>
      <c r="B25" s="38" t="s">
        <v>76</v>
      </c>
      <c r="C25" s="38" t="s">
        <v>87</v>
      </c>
      <c r="D25" s="13" t="s">
        <v>41</v>
      </c>
      <c r="E25" s="4" t="s">
        <v>61</v>
      </c>
      <c r="F25" s="20">
        <f t="shared" ref="F25" si="0">IF(E25="да",1,0)</f>
        <v>1</v>
      </c>
      <c r="G25" s="21">
        <f>IF(E25="да",0.05,IF(E25="нет",0,""))</f>
        <v>0.05</v>
      </c>
    </row>
    <row r="26" spans="1:7" ht="16.2" x14ac:dyDescent="0.3">
      <c r="A26" s="59"/>
      <c r="B26" s="50" t="s">
        <v>22</v>
      </c>
      <c r="C26" s="49" t="s">
        <v>65</v>
      </c>
      <c r="D26" s="59"/>
      <c r="E26" s="54" t="s">
        <v>37</v>
      </c>
      <c r="F26" s="60">
        <f>F27+F28+F29</f>
        <v>1.55</v>
      </c>
      <c r="G26" s="53">
        <f>G27+G28+G29</f>
        <v>0.38750000000000001</v>
      </c>
    </row>
    <row r="27" spans="1:7" ht="230.4" customHeight="1" x14ac:dyDescent="0.3">
      <c r="A27" s="13" t="s">
        <v>23</v>
      </c>
      <c r="B27" s="15" t="s">
        <v>66</v>
      </c>
      <c r="C27" s="61" t="s">
        <v>92</v>
      </c>
      <c r="D27" s="13" t="s">
        <v>38</v>
      </c>
      <c r="E27" s="22">
        <v>0.92</v>
      </c>
      <c r="F27" s="23">
        <f>E27</f>
        <v>0.92</v>
      </c>
      <c r="G27" s="24">
        <f>(F27*25)/100</f>
        <v>0.23</v>
      </c>
    </row>
    <row r="28" spans="1:7" ht="220.5" customHeight="1" x14ac:dyDescent="0.3">
      <c r="A28" s="13" t="s">
        <v>24</v>
      </c>
      <c r="B28" s="15" t="s">
        <v>67</v>
      </c>
      <c r="C28" s="44" t="s">
        <v>94</v>
      </c>
      <c r="D28" s="13" t="s">
        <v>38</v>
      </c>
      <c r="E28" s="22">
        <f>(E29+E30+E31)/3</f>
        <v>0.63</v>
      </c>
      <c r="F28" s="23">
        <f>E28</f>
        <v>0.63</v>
      </c>
      <c r="G28" s="24">
        <f>(F28*25)/100</f>
        <v>0.1575</v>
      </c>
    </row>
    <row r="29" spans="1:7" ht="167.4" customHeight="1" x14ac:dyDescent="0.3">
      <c r="A29" s="74"/>
      <c r="B29" s="77"/>
      <c r="C29" s="62" t="s">
        <v>88</v>
      </c>
      <c r="D29" s="74" t="s">
        <v>41</v>
      </c>
      <c r="E29" s="45">
        <v>0</v>
      </c>
      <c r="F29" s="23">
        <f>IF(E29&gt;1,1,E29)</f>
        <v>0</v>
      </c>
      <c r="G29" s="24">
        <f>(F29*25)/100</f>
        <v>0</v>
      </c>
    </row>
    <row r="30" spans="1:7" ht="85.5" customHeight="1" x14ac:dyDescent="0.3">
      <c r="A30" s="75"/>
      <c r="B30" s="78"/>
      <c r="C30" s="62" t="s">
        <v>91</v>
      </c>
      <c r="D30" s="75"/>
      <c r="E30" s="22">
        <v>0.99</v>
      </c>
      <c r="F30" s="23" t="s">
        <v>32</v>
      </c>
      <c r="G30" s="24" t="s">
        <v>32</v>
      </c>
    </row>
    <row r="31" spans="1:7" ht="243.75" customHeight="1" x14ac:dyDescent="0.3">
      <c r="A31" s="76"/>
      <c r="B31" s="79"/>
      <c r="C31" s="62" t="s">
        <v>93</v>
      </c>
      <c r="D31" s="76"/>
      <c r="E31" s="22">
        <v>0.9</v>
      </c>
      <c r="F31" s="23" t="s">
        <v>32</v>
      </c>
      <c r="G31" s="24" t="s">
        <v>32</v>
      </c>
    </row>
    <row r="32" spans="1:7" ht="15.6" x14ac:dyDescent="0.3">
      <c r="A32" s="25"/>
      <c r="B32" s="25"/>
      <c r="C32" s="26" t="s">
        <v>25</v>
      </c>
      <c r="D32" s="43" t="s">
        <v>37</v>
      </c>
      <c r="E32" s="42" t="s">
        <v>37</v>
      </c>
      <c r="F32" s="27">
        <f>F9+F14+F21+F26</f>
        <v>13.55</v>
      </c>
      <c r="G32" s="28">
        <f>G9+G14+G21+G26</f>
        <v>0.83750000000000013</v>
      </c>
    </row>
    <row r="33" spans="1:7" x14ac:dyDescent="0.3">
      <c r="A33" s="5"/>
      <c r="B33" s="5"/>
      <c r="C33" s="29"/>
      <c r="D33" s="5"/>
      <c r="E33" s="30"/>
      <c r="F33" s="31"/>
      <c r="G33" s="32"/>
    </row>
    <row r="34" spans="1:7" x14ac:dyDescent="0.3">
      <c r="A34" s="5"/>
      <c r="B34" s="5" t="s">
        <v>45</v>
      </c>
      <c r="C34" s="29"/>
      <c r="D34" s="5"/>
      <c r="E34" s="30"/>
      <c r="F34" s="31"/>
      <c r="G34" s="32"/>
    </row>
    <row r="35" spans="1:7" ht="30.75" customHeight="1" x14ac:dyDescent="0.3">
      <c r="A35" s="68" t="s">
        <v>77</v>
      </c>
      <c r="B35" s="69"/>
      <c r="C35" s="70"/>
      <c r="D35" s="80" t="s">
        <v>28</v>
      </c>
      <c r="E35" s="81"/>
      <c r="F35" s="81"/>
      <c r="G35" s="82"/>
    </row>
    <row r="36" spans="1:7" ht="18" customHeight="1" x14ac:dyDescent="0.35">
      <c r="A36" s="66"/>
      <c r="B36" s="67"/>
      <c r="C36" s="67"/>
      <c r="D36" s="67"/>
      <c r="E36" s="67"/>
      <c r="F36" s="67"/>
      <c r="G36" s="67"/>
    </row>
  </sheetData>
  <autoFilter ref="A7:I32"/>
  <mergeCells count="8">
    <mergeCell ref="A36:G36"/>
    <mergeCell ref="A35:C35"/>
    <mergeCell ref="E2:G2"/>
    <mergeCell ref="A4:G4"/>
    <mergeCell ref="A29:A31"/>
    <mergeCell ref="B29:B31"/>
    <mergeCell ref="D29:D31"/>
    <mergeCell ref="D35:G35"/>
  </mergeCells>
  <pageMargins left="0.78740157480314965" right="0.59055118110236227" top="0.55118110236220474" bottom="0.15748031496062992" header="0.31496062992125984" footer="0.31496062992125984"/>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F14"/>
  <sheetViews>
    <sheetView view="pageBreakPreview" zoomScale="115" zoomScaleNormal="100" zoomScaleSheetLayoutView="115" workbookViewId="0">
      <selection activeCell="C8" sqref="C8:F8"/>
    </sheetView>
  </sheetViews>
  <sheetFormatPr defaultColWidth="9.109375" defaultRowHeight="14.4" x14ac:dyDescent="0.3"/>
  <cols>
    <col min="1" max="1" width="14" style="6" customWidth="1"/>
    <col min="2" max="2" width="27.88671875" style="6" customWidth="1"/>
    <col min="3" max="3" width="16.88671875" style="6" customWidth="1"/>
    <col min="4" max="4" width="14.6640625" style="6" customWidth="1"/>
    <col min="5" max="5" width="9.88671875" style="6" customWidth="1"/>
    <col min="6" max="6" width="19.109375" style="6" customWidth="1"/>
    <col min="7" max="7" width="11.6640625" style="6" customWidth="1"/>
    <col min="8" max="8" width="11.44140625" style="6" customWidth="1"/>
    <col min="9" max="16384" width="9.109375" style="6"/>
  </cols>
  <sheetData>
    <row r="2" spans="1:6" ht="15" customHeight="1" x14ac:dyDescent="0.3">
      <c r="D2" s="85" t="s">
        <v>60</v>
      </c>
      <c r="E2" s="85"/>
      <c r="F2" s="85"/>
    </row>
    <row r="3" spans="1:6" ht="15" customHeight="1" x14ac:dyDescent="0.3">
      <c r="D3" s="36"/>
      <c r="E3" s="36"/>
      <c r="F3" s="36"/>
    </row>
    <row r="4" spans="1:6" ht="27.6" x14ac:dyDescent="0.3">
      <c r="A4" s="86" t="s">
        <v>31</v>
      </c>
      <c r="B4" s="86"/>
      <c r="C4" s="86"/>
      <c r="D4" s="86"/>
      <c r="E4" s="86"/>
      <c r="F4" s="86"/>
    </row>
    <row r="5" spans="1:6" ht="8.25" customHeight="1" x14ac:dyDescent="0.3"/>
    <row r="6" spans="1:6" ht="50.25" customHeight="1" x14ac:dyDescent="0.3">
      <c r="A6" s="33" t="s">
        <v>26</v>
      </c>
      <c r="B6" s="33" t="s">
        <v>39</v>
      </c>
      <c r="C6" s="87" t="s">
        <v>35</v>
      </c>
      <c r="D6" s="88"/>
      <c r="E6" s="88"/>
      <c r="F6" s="89"/>
    </row>
    <row r="7" spans="1:6" ht="52.5" customHeight="1" x14ac:dyDescent="0.3">
      <c r="A7" s="64" t="s">
        <v>70</v>
      </c>
      <c r="B7" s="65" t="s">
        <v>27</v>
      </c>
      <c r="C7" s="90" t="s">
        <v>55</v>
      </c>
      <c r="D7" s="90"/>
      <c r="E7" s="90"/>
      <c r="F7" s="90"/>
    </row>
    <row r="8" spans="1:6" ht="125.25" customHeight="1" x14ac:dyDescent="0.3">
      <c r="A8" s="33" t="s">
        <v>71</v>
      </c>
      <c r="B8" s="34" t="s">
        <v>28</v>
      </c>
      <c r="C8" s="83" t="s">
        <v>74</v>
      </c>
      <c r="D8" s="83"/>
      <c r="E8" s="83"/>
      <c r="F8" s="83"/>
    </row>
    <row r="9" spans="1:6" ht="137.25" customHeight="1" x14ac:dyDescent="0.3">
      <c r="A9" s="33" t="s">
        <v>72</v>
      </c>
      <c r="B9" s="34" t="s">
        <v>29</v>
      </c>
      <c r="C9" s="83" t="s">
        <v>56</v>
      </c>
      <c r="D9" s="83"/>
      <c r="E9" s="83"/>
      <c r="F9" s="83"/>
    </row>
    <row r="10" spans="1:6" ht="108" customHeight="1" x14ac:dyDescent="0.3">
      <c r="A10" s="33" t="s">
        <v>73</v>
      </c>
      <c r="B10" s="34" t="s">
        <v>30</v>
      </c>
      <c r="C10" s="83" t="s">
        <v>57</v>
      </c>
      <c r="D10" s="83"/>
      <c r="E10" s="83"/>
      <c r="F10" s="83"/>
    </row>
    <row r="11" spans="1:6" ht="109.5" customHeight="1" x14ac:dyDescent="0.3">
      <c r="A11" s="33" t="s">
        <v>33</v>
      </c>
      <c r="B11" s="34" t="s">
        <v>34</v>
      </c>
      <c r="C11" s="83" t="s">
        <v>58</v>
      </c>
      <c r="D11" s="83"/>
      <c r="E11" s="83"/>
      <c r="F11" s="83"/>
    </row>
    <row r="12" spans="1:6" ht="14.25" customHeight="1" x14ac:dyDescent="0.3">
      <c r="A12" s="39"/>
      <c r="B12" s="40"/>
      <c r="C12" s="41"/>
      <c r="D12" s="41"/>
      <c r="E12" s="41"/>
      <c r="F12" s="41"/>
    </row>
    <row r="13" spans="1:6" ht="42.75" customHeight="1" x14ac:dyDescent="0.3">
      <c r="A13" s="84" t="s">
        <v>40</v>
      </c>
      <c r="B13" s="84"/>
      <c r="C13" s="84"/>
      <c r="D13" s="84"/>
      <c r="E13" s="84"/>
      <c r="F13" s="84"/>
    </row>
    <row r="14" spans="1:6" ht="34.5" customHeight="1" x14ac:dyDescent="0.3">
      <c r="A14" s="84" t="s">
        <v>44</v>
      </c>
      <c r="B14" s="84"/>
      <c r="C14" s="84"/>
      <c r="D14" s="84"/>
      <c r="E14" s="84"/>
      <c r="F14" s="84"/>
    </row>
  </sheetData>
  <mergeCells count="10">
    <mergeCell ref="D2:F2"/>
    <mergeCell ref="C8:F8"/>
    <mergeCell ref="A4:F4"/>
    <mergeCell ref="C6:F6"/>
    <mergeCell ref="C7:F7"/>
    <mergeCell ref="C9:F9"/>
    <mergeCell ref="C10:F10"/>
    <mergeCell ref="C11:F11"/>
    <mergeCell ref="A13:F13"/>
    <mergeCell ref="A14:F14"/>
  </mergeCells>
  <pageMargins left="0.78740157480314965" right="0.59055118110236227" top="0.55118110236220474" bottom="0.15748031496062992"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ТАБ_1 к ПРИЛОЖЕНИЮ_4</vt:lpstr>
      <vt:lpstr>ТАБ_2 к ПРИЛОЖЕНИЮ_4</vt:lpstr>
      <vt:lpstr>'ТАБ_1 к ПРИЛОЖЕНИЮ_4'!Заголовки_для_печати</vt:lpstr>
      <vt:lpstr>'ТАБ_2 к ПРИЛОЖЕНИЮ_4'!Область_печати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Ковальчук Наталья</dc:creator>
  <cp:lastModifiedBy>Puser_7T</cp:lastModifiedBy>
  <cp:lastPrinted>2024-03-18T12:06:35Z</cp:lastPrinted>
  <dcterms:created xsi:type="dcterms:W3CDTF">2016-01-22T12:00:45Z</dcterms:created>
  <dcterms:modified xsi:type="dcterms:W3CDTF">2025-01-30T11:25:27Z</dcterms:modified>
</cp:coreProperties>
</file>