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5\ОТЧЕТЫ _2023\ГОДОВЫЕ ОТЧЕТЫ_2023\РАЗМЕЩЕНИЕ НА САЙТ\"/>
    </mc:Choice>
  </mc:AlternateContent>
  <bookViews>
    <workbookView xWindow="0" yWindow="0" windowWidth="22776" windowHeight="8916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ПРИЛОЖЕНИЮ_4'!$A$5:$I$30</definedName>
    <definedName name="_xlnm.Print_Titles" localSheetId="0">'ТАБ_1 к ПРИЛОЖЕНИЮ_4'!$4:$5</definedName>
    <definedName name="_xlnm.Print_Area" localSheetId="0">'ТАБ_1 к ПРИЛОЖЕНИЮ_4'!$A$1:$G$34</definedName>
    <definedName name="_xlnm.Print_Area" localSheetId="1">'ТАБ_2 к ПРИЛОЖЕНИЮ_4'!$A$1:$F$14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G20" i="3" l="1"/>
  <c r="G23" i="3"/>
  <c r="G21" i="3"/>
  <c r="F26" i="3" l="1"/>
  <c r="F11" i="3"/>
  <c r="F9" i="3"/>
  <c r="F8" i="3"/>
  <c r="F13" i="3"/>
  <c r="F25" i="3"/>
  <c r="G25" i="3" s="1"/>
  <c r="F23" i="3"/>
  <c r="G22" i="3"/>
  <c r="G19" i="3" s="1"/>
  <c r="F22" i="3"/>
  <c r="F21" i="3"/>
  <c r="F20" i="3"/>
  <c r="G17" i="3"/>
  <c r="F17" i="3"/>
  <c r="G16" i="3"/>
  <c r="F16" i="3"/>
  <c r="G15" i="3"/>
  <c r="F15" i="3"/>
  <c r="G14" i="3"/>
  <c r="F14" i="3"/>
  <c r="G13" i="3"/>
  <c r="G11" i="3"/>
  <c r="G10" i="3"/>
  <c r="F10" i="3"/>
  <c r="G9" i="3"/>
  <c r="G8" i="3"/>
  <c r="F19" i="3" l="1"/>
  <c r="G24" i="3"/>
  <c r="F24" i="3"/>
  <c r="F12" i="3"/>
  <c r="G12" i="3"/>
  <c r="F7" i="3"/>
  <c r="G7" i="3"/>
  <c r="F30" i="3" l="1"/>
  <c r="G30" i="3"/>
  <c r="D34" i="3" s="1"/>
</calcChain>
</file>

<file path=xl/sharedStrings.xml><?xml version="1.0" encoding="utf-8"?>
<sst xmlns="http://schemas.openxmlformats.org/spreadsheetml/2006/main" count="135" uniqueCount="99">
  <si>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</si>
  <si>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</si>
  <si>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</si>
  <si>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</si>
  <si>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</si>
  <si>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</si>
  <si>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</si>
  <si>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</si>
  <si>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</si>
  <si>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</si>
  <si>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</si>
  <si>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</si>
  <si>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</si>
  <si>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</si>
  <si>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</si>
  <si>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</si>
  <si>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</si>
  <si>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</si>
  <si>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</si>
  <si>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</si>
  <si>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</si>
  <si>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</si>
  <si>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</si>
  <si>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</si>
  <si>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</si>
  <si>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</si>
  <si>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</si>
  <si>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</si>
  <si>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</si>
  <si>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</si>
  <si>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</si>
  <si>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</si>
  <si>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</si>
  <si>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</si>
  <si>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</si>
  <si>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Результат оценки эффективности муниципальной программы за отчетный год</t>
  </si>
  <si>
    <t>Вывод&lt;*&gt;</t>
  </si>
  <si>
    <t>(20%/4*(нет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</si>
  <si>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</si>
  <si>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</si>
  <si>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</si>
  <si>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</si>
  <si>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</si>
  <si>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</si>
  <si>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</si>
  <si>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</si>
  <si>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</si>
  <si>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</si>
  <si>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</si>
  <si>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</si>
  <si>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</si>
  <si>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</si>
  <si>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</si>
  <si>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</si>
  <si>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</si>
  <si>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</si>
  <si>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</si>
  <si>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</si>
  <si>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</si>
  <si>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</si>
  <si>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</si>
  <si>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</si>
  <si>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</si>
  <si>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</si>
  <si>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</si>
  <si>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</si>
  <si>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</si>
  <si>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</si>
  <si>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</si>
  <si>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</si>
  <si>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</si>
  <si>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</si>
  <si>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</si>
  <si>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</si>
  <si>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№1  Приложения 2</t>
  </si>
  <si>
    <t>Таблица №2  Приложения 2</t>
  </si>
  <si>
    <t>да</t>
  </si>
  <si>
    <t>нет</t>
  </si>
  <si>
    <t>Анкета для оценки эффективности муниципальной программы  «Развитие энергетики, жилищно-коммунального и дорожного хозяйства» за 2023 год
&lt;*&gt;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</si>
  <si>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программы".</t>
  </si>
  <si>
    <t>Соблюдены ли сроки приведения муниципальной программы в соответствие с решением о бюджете муниципального образования.</t>
  </si>
  <si>
    <t>Изучение правовых актов об утверждении бюджета муниципального образования (или о внесении изменений) и правовых актов о внесении изменений в муниципальную программу.
Ответ "Да" -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порядке, установленном бюджетным законодательством.</t>
  </si>
  <si>
    <t>Изучение информации о реализации программы, размещенной на  официальном сайте администрации МР «Сыктывдинский» https://syktyvdin.gosuslugi.ru/ на портале «Госуслуги».
Ответ "Да" - обеспечено рассмотрение годового отчета (доклада)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год" (все версии с учетом изменений, вносимых в комплексный план в течение отчетного года, в том числе с 
учетом последней редакции бюджета муниципального образования на отчетный год);
- данные мониторинга реализации муниципальной программы в отчетном году</t>
  </si>
  <si>
    <t>Изучение "Комплексного плана действий по реализации муниципальной программы".
Ответ "Да" - по каждой задаче подпрограммы имеются основные мероприятия,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</t>
  </si>
  <si>
    <t xml:space="preserve">Отражены ли региональные проекты в качестве основных мероприятий муниципальной программы
</t>
  </si>
  <si>
    <t>Изучение таблицы 1 "Перечень и характеристики основных мероприятий муниципальной программы и ведомственных целевых программ" и паспортов региональных проектов.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</si>
  <si>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</si>
  <si>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Как эффективно расходовались средства бюджета муниципального образования, предусмотренные для финансирования муниципальной программы.</t>
  </si>
  <si>
    <t>(50%/2)</t>
  </si>
  <si>
    <t>(10%/5*(нет - 0 или да - 1)) (1/5 - 2%)</t>
  </si>
  <si>
    <t>90-100</t>
  </si>
  <si>
    <t>80-89,99</t>
  </si>
  <si>
    <t>65-79,99</t>
  </si>
  <si>
    <t>0-64,99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</si>
  <si>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 </t>
    </r>
    <r>
      <rPr>
        <b/>
        <sz val="11"/>
        <rFont val="Times New Roman"/>
        <family val="1"/>
        <charset val="204"/>
      </rPr>
      <t>Всего 4 индикатора, выполнено 4, расчетный коэффициент 4/4*100=1,00</t>
    </r>
  </si>
  <si>
    <r>
      <t xml:space="preserve">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 7 индикаторов ( 1,2,4,8,10,13), выполнены 6, Расчетный коэффициент: 6/7*100= 0,86</t>
    </r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</si>
  <si>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 </t>
    </r>
    <r>
      <rPr>
        <b/>
        <sz val="11"/>
        <rFont val="Times New Roman"/>
        <family val="1"/>
        <charset val="204"/>
      </rPr>
      <t>Всего финансирование (факт) 269873,0 тыс. руб. при плане 272440,3 тыс. руб., выполнение 99,0% Расчетный коэфициент 0,99</t>
    </r>
  </si>
  <si>
    <r>
      <t xml:space="preserve">в) степень достижения плановых значений показателей результативности (результатов) использования субсидий и (или) иных межбюджетных трансфертов, предостав-ляемых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</t>
    </r>
    <r>
      <rPr>
        <b/>
        <sz val="11"/>
        <rFont val="Times New Roman"/>
        <family val="1"/>
        <charset val="204"/>
      </rPr>
      <t>Всего 4 индикатора (3,5,14,15), выполнено 3, расчетный коэффициент = 3/4*100=0,75</t>
    </r>
  </si>
  <si>
    <r>
      <t xml:space="preserve"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 </t>
    </r>
    <r>
      <rPr>
        <b/>
        <sz val="11"/>
        <rFont val="Times New Roman"/>
        <family val="1"/>
        <charset val="204"/>
      </rPr>
      <t xml:space="preserve"> РАСЧЕТ: Ц1+Ц2+Ц3= ( 0,86+0,99+0,75)/3= 0,87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</si>
</sst>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0" fontId="4" fillId="0" borderId="2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4"/>
  <sheetViews>
    <sheetView tabSelected="1" view="pageBreakPreview" topLeftCell="A29" zoomScaleNormal="100" zoomScaleSheetLayoutView="100" workbookViewId="0">
      <selection activeCell="G27" sqref="G27"/>
    </sheetView>
  </sheetViews>
  <sheetFormatPr defaultColWidth="9.109375" defaultRowHeight="14.4" x14ac:dyDescent="0.3"/>
  <cols>
    <col min="1" max="1" width="6.44140625" style="11" customWidth="1"/>
    <col min="2" max="2" width="40.6640625" style="11" customWidth="1"/>
    <col min="3" max="3" width="68.88671875" style="11" customWidth="1"/>
    <col min="4" max="4" width="16.88671875" style="11" customWidth="1"/>
    <col min="5" max="5" width="14.6640625" style="11" customWidth="1"/>
    <col min="6" max="6" width="9.88671875" style="11" customWidth="1"/>
    <col min="7" max="7" width="13.33203125" style="11" customWidth="1"/>
    <col min="8" max="8" width="11.6640625" style="11" customWidth="1"/>
    <col min="9" max="9" width="11.44140625" style="11" customWidth="1"/>
    <col min="10" max="16384" width="9.109375" style="11"/>
  </cols>
  <sheetData>
    <row r="1" spans="1:9" ht="16.5" customHeight="1" x14ac:dyDescent="0.3">
      <c r="A1" s="10"/>
      <c r="B1" s="10"/>
      <c r="C1" s="10"/>
      <c r="D1" s="10"/>
      <c r="E1" s="70" t="s">
        <v>74</v>
      </c>
      <c r="F1" s="70"/>
      <c r="G1" s="70"/>
    </row>
    <row r="2" spans="1:9" ht="16.5" customHeight="1" x14ac:dyDescent="0.3">
      <c r="A2" s="10"/>
      <c r="B2" s="10"/>
      <c r="C2" s="10"/>
      <c r="D2" s="10"/>
      <c r="E2" s="44"/>
      <c r="F2" s="44"/>
      <c r="G2" s="44"/>
    </row>
    <row r="3" spans="1:9" ht="21.6" customHeight="1" x14ac:dyDescent="0.3">
      <c r="A3" s="71" t="s">
        <v>78</v>
      </c>
      <c r="B3" s="72"/>
      <c r="C3" s="72"/>
      <c r="D3" s="72"/>
      <c r="E3" s="72"/>
      <c r="F3" s="72"/>
      <c r="G3" s="72"/>
    </row>
    <row r="4" spans="1:9" ht="55.2" x14ac:dyDescent="0.3">
      <c r="A4" s="12" t="s">
        <v>0</v>
      </c>
      <c r="B4" s="12" t="s">
        <v>1</v>
      </c>
      <c r="C4" s="12" t="s">
        <v>2</v>
      </c>
      <c r="D4" s="12" t="s">
        <v>43</v>
      </c>
      <c r="E4" s="13" t="s">
        <v>44</v>
      </c>
      <c r="F4" s="12" t="s">
        <v>3</v>
      </c>
      <c r="G4" s="12" t="s">
        <v>4</v>
      </c>
    </row>
    <row r="5" spans="1:9" x14ac:dyDescent="0.3">
      <c r="A5" s="12">
        <v>1</v>
      </c>
      <c r="B5" s="12">
        <v>2</v>
      </c>
      <c r="C5" s="12">
        <v>3</v>
      </c>
      <c r="D5" s="12">
        <v>4</v>
      </c>
      <c r="E5" s="13">
        <v>5</v>
      </c>
      <c r="F5" s="12">
        <v>6</v>
      </c>
      <c r="G5" s="12">
        <v>7</v>
      </c>
    </row>
    <row r="6" spans="1:9" ht="25.5" customHeight="1" x14ac:dyDescent="0.3">
      <c r="A6" s="14"/>
      <c r="B6" s="15" t="s">
        <v>5</v>
      </c>
      <c r="C6" s="14"/>
      <c r="D6" s="14"/>
      <c r="E6" s="14"/>
      <c r="F6" s="14"/>
      <c r="G6" s="16"/>
    </row>
    <row r="7" spans="1:9" ht="48.6" x14ac:dyDescent="0.3">
      <c r="A7" s="17"/>
      <c r="B7" s="18" t="s">
        <v>48</v>
      </c>
      <c r="C7" s="18" t="s">
        <v>37</v>
      </c>
      <c r="D7" s="18"/>
      <c r="E7" s="50" t="s">
        <v>38</v>
      </c>
      <c r="F7" s="4">
        <f>F8+F9+F10+F11</f>
        <v>4</v>
      </c>
      <c r="G7" s="5">
        <f>G8+G9+G10+G11</f>
        <v>0.2</v>
      </c>
    </row>
    <row r="8" spans="1:9" ht="55.2" x14ac:dyDescent="0.3">
      <c r="A8" s="19" t="s">
        <v>7</v>
      </c>
      <c r="B8" s="63" t="s">
        <v>51</v>
      </c>
      <c r="C8" s="63" t="s">
        <v>49</v>
      </c>
      <c r="D8" s="53" t="s">
        <v>39</v>
      </c>
      <c r="E8" s="6" t="s">
        <v>76</v>
      </c>
      <c r="F8" s="1">
        <f>IF(E8="да",1,0)</f>
        <v>1</v>
      </c>
      <c r="G8" s="21">
        <f>IF(E8="да",0.05,IF(E8="нет",0,""))</f>
        <v>0.05</v>
      </c>
    </row>
    <row r="9" spans="1:9" ht="114.6" customHeight="1" x14ac:dyDescent="0.3">
      <c r="A9" s="20" t="s">
        <v>6</v>
      </c>
      <c r="B9" s="22" t="s">
        <v>71</v>
      </c>
      <c r="C9" s="62" t="s">
        <v>72</v>
      </c>
      <c r="D9" s="20" t="s">
        <v>39</v>
      </c>
      <c r="E9" s="7" t="s">
        <v>76</v>
      </c>
      <c r="F9" s="1">
        <f>IF(E9="да",1,0)</f>
        <v>1</v>
      </c>
      <c r="G9" s="21">
        <f>IF(E9="да",0.05,IF(E9="нет",0,""))</f>
        <v>0.05</v>
      </c>
    </row>
    <row r="10" spans="1:9" ht="69" x14ac:dyDescent="0.3">
      <c r="A10" s="20" t="s">
        <v>8</v>
      </c>
      <c r="B10" s="63" t="s">
        <v>52</v>
      </c>
      <c r="C10" s="22" t="s">
        <v>50</v>
      </c>
      <c r="D10" s="20" t="s">
        <v>39</v>
      </c>
      <c r="E10" s="7" t="s">
        <v>76</v>
      </c>
      <c r="F10" s="1">
        <f>IF(E10="да",1,0)</f>
        <v>1</v>
      </c>
      <c r="G10" s="21">
        <f>IF(E10="да",0.05,IF(E10="нет",0,""))</f>
        <v>0.05</v>
      </c>
    </row>
    <row r="11" spans="1:9" ht="82.8" x14ac:dyDescent="0.3">
      <c r="A11" s="59" t="s">
        <v>9</v>
      </c>
      <c r="B11" s="45" t="s">
        <v>53</v>
      </c>
      <c r="C11" s="61" t="s">
        <v>54</v>
      </c>
      <c r="D11" s="20" t="s">
        <v>39</v>
      </c>
      <c r="E11" s="8" t="s">
        <v>76</v>
      </c>
      <c r="F11" s="1">
        <f>IF(E11="да",1,0)</f>
        <v>1</v>
      </c>
      <c r="G11" s="21">
        <f>IF(E11="да",0.05,IF(E11="нет",0,""))</f>
        <v>0.05</v>
      </c>
    </row>
    <row r="12" spans="1:9" ht="19.8" customHeight="1" x14ac:dyDescent="0.3">
      <c r="A12" s="17"/>
      <c r="B12" s="18" t="s">
        <v>10</v>
      </c>
      <c r="C12" s="18" t="s">
        <v>89</v>
      </c>
      <c r="D12" s="18"/>
      <c r="E12" s="49" t="s">
        <v>38</v>
      </c>
      <c r="F12" s="4">
        <f>F13+F14+F15+F16+F17</f>
        <v>4</v>
      </c>
      <c r="G12" s="5">
        <f>G13+G14+G15+G16+G17</f>
        <v>0.08</v>
      </c>
    </row>
    <row r="13" spans="1:9" ht="124.2" x14ac:dyDescent="0.3">
      <c r="A13" s="19" t="s">
        <v>11</v>
      </c>
      <c r="B13" s="22" t="s">
        <v>55</v>
      </c>
      <c r="C13" s="22" t="s">
        <v>83</v>
      </c>
      <c r="D13" s="20" t="s">
        <v>39</v>
      </c>
      <c r="E13" s="7" t="s">
        <v>76</v>
      </c>
      <c r="F13" s="1">
        <f>IF(E13="да",1,0)</f>
        <v>1</v>
      </c>
      <c r="G13" s="21">
        <f>IF(E13="да",0.02,IF(E13="нет",0,""))</f>
        <v>0.02</v>
      </c>
    </row>
    <row r="14" spans="1:9" ht="112.2" customHeight="1" x14ac:dyDescent="0.3">
      <c r="A14" s="19" t="s">
        <v>12</v>
      </c>
      <c r="B14" s="22" t="s">
        <v>56</v>
      </c>
      <c r="C14" s="22" t="s">
        <v>57</v>
      </c>
      <c r="D14" s="20" t="s">
        <v>39</v>
      </c>
      <c r="E14" s="7" t="s">
        <v>77</v>
      </c>
      <c r="F14" s="1">
        <f>IF(E14="да",1,0)</f>
        <v>0</v>
      </c>
      <c r="G14" s="21">
        <f>IF(E14="да",0.02,IF(E14="нет",0,""))</f>
        <v>0</v>
      </c>
      <c r="H14" s="23"/>
      <c r="I14" s="23"/>
    </row>
    <row r="15" spans="1:9" ht="87" customHeight="1" x14ac:dyDescent="0.3">
      <c r="A15" s="20" t="s">
        <v>13</v>
      </c>
      <c r="B15" s="64" t="s">
        <v>84</v>
      </c>
      <c r="C15" s="22" t="s">
        <v>85</v>
      </c>
      <c r="D15" s="20" t="s">
        <v>39</v>
      </c>
      <c r="E15" s="7" t="s">
        <v>76</v>
      </c>
      <c r="F15" s="1">
        <f>IF(E15="да",1,0)</f>
        <v>1</v>
      </c>
      <c r="G15" s="21">
        <f>IF(E15="да",0.02,IF(E15="нет",0,""))</f>
        <v>0.02</v>
      </c>
    </row>
    <row r="16" spans="1:9" ht="71.400000000000006" customHeight="1" x14ac:dyDescent="0.3">
      <c r="A16" s="20" t="s">
        <v>14</v>
      </c>
      <c r="B16" s="64" t="s">
        <v>58</v>
      </c>
      <c r="C16" s="64" t="s">
        <v>59</v>
      </c>
      <c r="D16" s="20" t="s">
        <v>39</v>
      </c>
      <c r="E16" s="7" t="s">
        <v>76</v>
      </c>
      <c r="F16" s="1">
        <f>IF(E16="да",1,0)</f>
        <v>1</v>
      </c>
      <c r="G16" s="21">
        <f>IF(E16="да",0.02,IF(E16="нет",0,""))</f>
        <v>0.02</v>
      </c>
    </row>
    <row r="17" spans="1:7" ht="87" customHeight="1" x14ac:dyDescent="0.3">
      <c r="A17" s="20" t="s">
        <v>15</v>
      </c>
      <c r="B17" s="63" t="s">
        <v>60</v>
      </c>
      <c r="C17" s="22" t="s">
        <v>61</v>
      </c>
      <c r="D17" s="20" t="s">
        <v>42</v>
      </c>
      <c r="E17" s="7" t="s">
        <v>76</v>
      </c>
      <c r="F17" s="1">
        <f>IF(E17="да",1,0)</f>
        <v>1</v>
      </c>
      <c r="G17" s="21">
        <f>IF(E17="да",0.02,IF(E17="нет",0,""))</f>
        <v>0.02</v>
      </c>
    </row>
    <row r="18" spans="1:7" ht="21.6" customHeight="1" x14ac:dyDescent="0.3">
      <c r="A18" s="15"/>
      <c r="B18" s="15" t="s">
        <v>16</v>
      </c>
      <c r="C18" s="15"/>
      <c r="D18" s="15"/>
      <c r="E18" s="24"/>
      <c r="F18" s="24"/>
      <c r="G18" s="25"/>
    </row>
    <row r="19" spans="1:7" ht="32.4" x14ac:dyDescent="0.3">
      <c r="A19" s="26"/>
      <c r="B19" s="27" t="s">
        <v>17</v>
      </c>
      <c r="C19" s="26" t="s">
        <v>37</v>
      </c>
      <c r="D19" s="26"/>
      <c r="E19" s="50" t="s">
        <v>38</v>
      </c>
      <c r="F19" s="2">
        <f>SUM(F20:F23)</f>
        <v>3</v>
      </c>
      <c r="G19" s="3">
        <f>SUM(G20:G23)</f>
        <v>0.15000000000000002</v>
      </c>
    </row>
    <row r="20" spans="1:7" ht="69" x14ac:dyDescent="0.3">
      <c r="A20" s="20" t="s">
        <v>18</v>
      </c>
      <c r="B20" s="22" t="s">
        <v>79</v>
      </c>
      <c r="C20" s="22" t="s">
        <v>62</v>
      </c>
      <c r="D20" s="20" t="s">
        <v>39</v>
      </c>
      <c r="E20" s="7" t="s">
        <v>76</v>
      </c>
      <c r="F20" s="1">
        <f>IF(E20="да",1,0)</f>
        <v>1</v>
      </c>
      <c r="G20" s="21">
        <f>IF(E20="да",0.05,IF(E20="нет",0,""))</f>
        <v>0.05</v>
      </c>
    </row>
    <row r="21" spans="1:7" ht="101.4" customHeight="1" x14ac:dyDescent="0.3">
      <c r="A21" s="20" t="s">
        <v>19</v>
      </c>
      <c r="B21" s="63" t="s">
        <v>80</v>
      </c>
      <c r="C21" s="63" t="s">
        <v>81</v>
      </c>
      <c r="D21" s="20" t="s">
        <v>39</v>
      </c>
      <c r="E21" s="7" t="s">
        <v>76</v>
      </c>
      <c r="F21" s="1">
        <f>IF(E21="да",1,0)</f>
        <v>1</v>
      </c>
      <c r="G21" s="21">
        <f>IF(E21="да",0.05,IF(E21="нет",0,""))</f>
        <v>0.05</v>
      </c>
    </row>
    <row r="22" spans="1:7" ht="262.2" x14ac:dyDescent="0.3">
      <c r="A22" s="60" t="s">
        <v>20</v>
      </c>
      <c r="B22" s="62" t="s">
        <v>63</v>
      </c>
      <c r="C22" s="62" t="s">
        <v>82</v>
      </c>
      <c r="D22" s="53" t="s">
        <v>42</v>
      </c>
      <c r="E22" s="28" t="s">
        <v>77</v>
      </c>
      <c r="F22" s="1">
        <f>IF(E22="да",1,0)</f>
        <v>0</v>
      </c>
      <c r="G22" s="21">
        <f>IF(E22="да",0.04,IF(E22="нет",0,""))</f>
        <v>0</v>
      </c>
    </row>
    <row r="23" spans="1:7" ht="131.4" customHeight="1" x14ac:dyDescent="0.3">
      <c r="A23" s="59" t="s">
        <v>21</v>
      </c>
      <c r="B23" s="61" t="s">
        <v>65</v>
      </c>
      <c r="C23" s="61" t="s">
        <v>64</v>
      </c>
      <c r="D23" s="53" t="s">
        <v>42</v>
      </c>
      <c r="E23" s="8" t="s">
        <v>76</v>
      </c>
      <c r="F23" s="29">
        <f t="shared" ref="F23" si="0">IF(E23="да",1,0)</f>
        <v>1</v>
      </c>
      <c r="G23" s="30">
        <f>IF(E23="да",0.05,IF(E23="нет",0,""))</f>
        <v>0.05</v>
      </c>
    </row>
    <row r="24" spans="1:7" ht="16.2" x14ac:dyDescent="0.3">
      <c r="A24" s="31"/>
      <c r="B24" s="54" t="s">
        <v>22</v>
      </c>
      <c r="C24" s="55" t="s">
        <v>88</v>
      </c>
      <c r="D24" s="56"/>
      <c r="E24" s="50" t="s">
        <v>38</v>
      </c>
      <c r="F24" s="9">
        <f>F25+F26</f>
        <v>1.87</v>
      </c>
      <c r="G24" s="5">
        <f>G25+G26</f>
        <v>0.46750000000000003</v>
      </c>
    </row>
    <row r="25" spans="1:7" ht="207" x14ac:dyDescent="0.3">
      <c r="A25" s="20" t="s">
        <v>23</v>
      </c>
      <c r="B25" s="22" t="s">
        <v>86</v>
      </c>
      <c r="C25" s="22" t="s">
        <v>94</v>
      </c>
      <c r="D25" s="53" t="s">
        <v>39</v>
      </c>
      <c r="E25" s="32">
        <v>1</v>
      </c>
      <c r="F25" s="33">
        <f>E25</f>
        <v>1</v>
      </c>
      <c r="G25" s="34">
        <f>(F25*25)/100</f>
        <v>0.25</v>
      </c>
    </row>
    <row r="26" spans="1:7" ht="205.2" customHeight="1" x14ac:dyDescent="0.3">
      <c r="A26" s="73" t="s">
        <v>24</v>
      </c>
      <c r="B26" s="81" t="s">
        <v>87</v>
      </c>
      <c r="C26" s="57" t="s">
        <v>98</v>
      </c>
      <c r="D26" s="53" t="s">
        <v>39</v>
      </c>
      <c r="E26" s="32">
        <v>0.87</v>
      </c>
      <c r="F26" s="33">
        <f>E26</f>
        <v>0.87</v>
      </c>
      <c r="G26" s="34">
        <f>(F26*25)/100</f>
        <v>0.2175</v>
      </c>
    </row>
    <row r="27" spans="1:7" ht="179.4" x14ac:dyDescent="0.3">
      <c r="A27" s="74"/>
      <c r="B27" s="82"/>
      <c r="C27" s="22" t="s">
        <v>95</v>
      </c>
      <c r="D27" s="73" t="s">
        <v>42</v>
      </c>
      <c r="E27" s="58">
        <v>0.86</v>
      </c>
      <c r="F27" s="33" t="s">
        <v>38</v>
      </c>
      <c r="G27" s="34" t="s">
        <v>38</v>
      </c>
    </row>
    <row r="28" spans="1:7" ht="81" customHeight="1" x14ac:dyDescent="0.3">
      <c r="A28" s="74"/>
      <c r="B28" s="82"/>
      <c r="C28" s="22" t="s">
        <v>96</v>
      </c>
      <c r="D28" s="74"/>
      <c r="E28" s="32">
        <v>0.99</v>
      </c>
      <c r="F28" s="33" t="s">
        <v>32</v>
      </c>
      <c r="G28" s="34" t="s">
        <v>32</v>
      </c>
    </row>
    <row r="29" spans="1:7" ht="211.8" customHeight="1" x14ac:dyDescent="0.3">
      <c r="A29" s="75"/>
      <c r="B29" s="83"/>
      <c r="C29" s="22" t="s">
        <v>97</v>
      </c>
      <c r="D29" s="75"/>
      <c r="E29" s="32">
        <v>0.75</v>
      </c>
      <c r="F29" s="33" t="s">
        <v>32</v>
      </c>
      <c r="G29" s="34" t="s">
        <v>32</v>
      </c>
    </row>
    <row r="30" spans="1:7" ht="15.6" x14ac:dyDescent="0.3">
      <c r="A30" s="35"/>
      <c r="B30" s="35"/>
      <c r="C30" s="36" t="s">
        <v>25</v>
      </c>
      <c r="D30" s="52" t="s">
        <v>38</v>
      </c>
      <c r="E30" s="51" t="s">
        <v>38</v>
      </c>
      <c r="F30" s="65">
        <f>F7+F12+F19+F24</f>
        <v>12.870000000000001</v>
      </c>
      <c r="G30" s="66">
        <f>G7+G12+G19+G24</f>
        <v>0.89750000000000008</v>
      </c>
    </row>
    <row r="31" spans="1:7" x14ac:dyDescent="0.3">
      <c r="A31" s="37"/>
      <c r="B31" s="37" t="s">
        <v>46</v>
      </c>
      <c r="C31" s="38"/>
      <c r="D31" s="37"/>
      <c r="E31" s="39"/>
      <c r="F31" s="40"/>
      <c r="G31" s="41"/>
    </row>
    <row r="32" spans="1:7" ht="17.399999999999999" customHeight="1" x14ac:dyDescent="0.3">
      <c r="A32" s="37"/>
      <c r="B32" s="77" t="s">
        <v>47</v>
      </c>
      <c r="C32" s="77"/>
      <c r="D32" s="77"/>
      <c r="E32" s="77"/>
      <c r="F32" s="77"/>
      <c r="G32" s="77"/>
    </row>
    <row r="33" spans="1:7" ht="44.25" customHeight="1" x14ac:dyDescent="0.3">
      <c r="A33" s="37"/>
      <c r="B33" s="76" t="s">
        <v>73</v>
      </c>
      <c r="C33" s="76"/>
      <c r="D33" s="76"/>
      <c r="E33" s="76"/>
      <c r="F33" s="76"/>
      <c r="G33" s="76"/>
    </row>
    <row r="34" spans="1:7" ht="54.75" customHeight="1" x14ac:dyDescent="0.3">
      <c r="A34" s="67" t="s">
        <v>35</v>
      </c>
      <c r="B34" s="68"/>
      <c r="C34" s="69"/>
      <c r="D34" s="78" t="str">
        <f>IF(0.9&lt;=G30,'ТАБ_2 к ПРИЛОЖЕНИЮ_4'!B7,IF(0.8&lt;=G30,'ТАБ_2 к ПРИЛОЖЕНИЮ_4'!B8,IF(0.65&lt;=G30,'ТАБ_2 к ПРИЛОЖЕНИЮ_4'!B9,IF(G30&lt;0,'ТАБ_2 к ПРИЛОЖЕНИЮ_4'!B10))))</f>
        <v>Умеренно эффективна</v>
      </c>
      <c r="E34" s="79"/>
      <c r="F34" s="79"/>
      <c r="G34" s="80"/>
    </row>
  </sheetData>
  <autoFilter ref="A5:I30"/>
  <mergeCells count="9">
    <mergeCell ref="A34:C34"/>
    <mergeCell ref="E1:G1"/>
    <mergeCell ref="A3:G3"/>
    <mergeCell ref="D27:D29"/>
    <mergeCell ref="B33:G33"/>
    <mergeCell ref="B32:G32"/>
    <mergeCell ref="D34:G34"/>
    <mergeCell ref="B26:B29"/>
    <mergeCell ref="A26:A29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7" zoomScale="115" zoomScaleNormal="100" zoomScaleSheetLayoutView="115" workbookViewId="0">
      <selection activeCell="A11" sqref="A11"/>
    </sheetView>
  </sheetViews>
  <sheetFormatPr defaultColWidth="9.109375" defaultRowHeight="14.4" x14ac:dyDescent="0.3"/>
  <cols>
    <col min="1" max="1" width="14" style="11" customWidth="1"/>
    <col min="2" max="2" width="27.88671875" style="11" customWidth="1"/>
    <col min="3" max="3" width="16.88671875" style="11" customWidth="1"/>
    <col min="4" max="4" width="14.6640625" style="11" customWidth="1"/>
    <col min="5" max="5" width="9.88671875" style="11" customWidth="1"/>
    <col min="6" max="6" width="19.109375" style="11" customWidth="1"/>
    <col min="7" max="7" width="11.6640625" style="11" customWidth="1"/>
    <col min="8" max="8" width="11.44140625" style="11" customWidth="1"/>
    <col min="9" max="16384" width="9.109375" style="11"/>
  </cols>
  <sheetData>
    <row r="2" spans="1:6" ht="15" customHeight="1" x14ac:dyDescent="0.3">
      <c r="D2" s="70" t="s">
        <v>75</v>
      </c>
      <c r="E2" s="70"/>
      <c r="F2" s="70"/>
    </row>
    <row r="3" spans="1:6" ht="15" customHeight="1" x14ac:dyDescent="0.3">
      <c r="D3" s="44"/>
      <c r="E3" s="44"/>
      <c r="F3" s="44"/>
    </row>
    <row r="4" spans="1:6" ht="27.6" x14ac:dyDescent="0.3">
      <c r="A4" s="86" t="s">
        <v>31</v>
      </c>
      <c r="B4" s="86"/>
      <c r="C4" s="86"/>
      <c r="D4" s="86"/>
      <c r="E4" s="86"/>
      <c r="F4" s="86"/>
    </row>
    <row r="5" spans="1:6" ht="8.25" customHeight="1" x14ac:dyDescent="0.3"/>
    <row r="6" spans="1:6" ht="50.25" customHeight="1" x14ac:dyDescent="0.3">
      <c r="A6" s="42" t="s">
        <v>26</v>
      </c>
      <c r="B6" s="42" t="s">
        <v>40</v>
      </c>
      <c r="C6" s="87" t="s">
        <v>36</v>
      </c>
      <c r="D6" s="88"/>
      <c r="E6" s="88"/>
      <c r="F6" s="89"/>
    </row>
    <row r="7" spans="1:6" ht="52.5" customHeight="1" x14ac:dyDescent="0.3">
      <c r="A7" s="42" t="s">
        <v>90</v>
      </c>
      <c r="B7" s="43" t="s">
        <v>27</v>
      </c>
      <c r="C7" s="84" t="s">
        <v>66</v>
      </c>
      <c r="D7" s="84"/>
      <c r="E7" s="84"/>
      <c r="F7" s="84"/>
    </row>
    <row r="8" spans="1:6" ht="125.25" customHeight="1" x14ac:dyDescent="0.3">
      <c r="A8" s="42" t="s">
        <v>91</v>
      </c>
      <c r="B8" s="43" t="s">
        <v>28</v>
      </c>
      <c r="C8" s="84" t="s">
        <v>67</v>
      </c>
      <c r="D8" s="84"/>
      <c r="E8" s="84"/>
      <c r="F8" s="84"/>
    </row>
    <row r="9" spans="1:6" ht="137.25" customHeight="1" x14ac:dyDescent="0.3">
      <c r="A9" s="42" t="s">
        <v>92</v>
      </c>
      <c r="B9" s="43" t="s">
        <v>29</v>
      </c>
      <c r="C9" s="84" t="s">
        <v>68</v>
      </c>
      <c r="D9" s="84"/>
      <c r="E9" s="84"/>
      <c r="F9" s="84"/>
    </row>
    <row r="10" spans="1:6" ht="108" customHeight="1" x14ac:dyDescent="0.3">
      <c r="A10" s="42" t="s">
        <v>93</v>
      </c>
      <c r="B10" s="43" t="s">
        <v>30</v>
      </c>
      <c r="C10" s="84" t="s">
        <v>69</v>
      </c>
      <c r="D10" s="84"/>
      <c r="E10" s="84"/>
      <c r="F10" s="84"/>
    </row>
    <row r="11" spans="1:6" ht="109.5" customHeight="1" x14ac:dyDescent="0.3">
      <c r="A11" s="42" t="s">
        <v>33</v>
      </c>
      <c r="B11" s="43" t="s">
        <v>34</v>
      </c>
      <c r="C11" s="84" t="s">
        <v>70</v>
      </c>
      <c r="D11" s="84"/>
      <c r="E11" s="84"/>
      <c r="F11" s="84"/>
    </row>
    <row r="12" spans="1:6" ht="14.25" customHeight="1" x14ac:dyDescent="0.3">
      <c r="A12" s="46"/>
      <c r="B12" s="47"/>
      <c r="C12" s="48"/>
      <c r="D12" s="48"/>
      <c r="E12" s="48"/>
      <c r="F12" s="48"/>
    </row>
    <row r="13" spans="1:6" ht="42.75" customHeight="1" x14ac:dyDescent="0.3">
      <c r="A13" s="85" t="s">
        <v>41</v>
      </c>
      <c r="B13" s="85"/>
      <c r="C13" s="85"/>
      <c r="D13" s="85"/>
      <c r="E13" s="85"/>
      <c r="F13" s="85"/>
    </row>
    <row r="14" spans="1:6" ht="34.5" customHeight="1" x14ac:dyDescent="0.3">
      <c r="A14" s="85" t="s">
        <v>45</v>
      </c>
      <c r="B14" s="85"/>
      <c r="C14" s="85"/>
      <c r="D14" s="85"/>
      <c r="E14" s="85"/>
      <c r="F14" s="85"/>
    </row>
  </sheetData>
  <mergeCells count="10"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2024-04-01T06:24:35Z</cp:lastPrinted>
  <dcterms:created xsi:type="dcterms:W3CDTF">2016-01-22T12:00:45Z</dcterms:created>
  <dcterms:modified xsi:type="dcterms:W3CDTF">2024-04-11T11:34:35Z</dcterms:modified>
</cp:coreProperties>
</file>