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Градостроительство\"/>
    </mc:Choice>
  </mc:AlternateContent>
  <bookViews>
    <workbookView xWindow="0" yWindow="0" windowWidth="23040" windowHeight="897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F32" i="3"/>
  <c r="G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</calcChain>
</file>

<file path=xl/sharedStrings.xml><?xml version="1.0" encoding="utf-8"?>
<sst xmlns="http://schemas.openxmlformats.org/spreadsheetml/2006/main" count="129" uniqueCount="96">
  <si>
    <t>Приложение 2 к Годовому отчету за 2024 год</t>
  </si>
  <si>
    <t>Анкета для оценки эффективности муниципальной программы  муниципального района  Республики Коми "Развитие градостроительной деятельности" за 2024 год</t>
  </si>
  <si>
    <t>№ п/п</t>
  </si>
  <si>
    <t xml:space="preserve">Вопросы для оценки </t>
  </si>
  <si>
    <t>Методика определения ответа</t>
  </si>
  <si>
    <t>Ответственный исполнитель</t>
  </si>
  <si>
    <t xml:space="preserve">Ответ (ДА/НЕТ коэффициент исполнения) 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</si>
  <si>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</si>
  <si>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</si>
  <si>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</si>
  <si>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</si>
  <si>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</si>
  <si>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</si>
  <si>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</si>
  <si>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</si>
  <si>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Управление архитектуры и капитального строительства  администрации муниципального района "Сыктывдинский" Республики Коми (далее - УАиКС)</t>
  </si>
  <si>
    <t>да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</si>
  <si>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</si>
  <si>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</si>
  <si>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</si>
  <si>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УАиКС</t>
  </si>
  <si>
    <t>1.3.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</si>
  <si>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</si>
  <si>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</si>
  <si>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</si>
  <si>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</si>
  <si>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</si>
  <si>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</si>
  <si>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</si>
  <si>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</si>
  <si>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</si>
  <si>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</si>
  <si>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</si>
  <si>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</si>
  <si>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r>
      <rPr>
        <sz val="11"/>
        <rFont val="Times New Roman"/>
        <charset val="204"/>
      </rP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charset val="204"/>
      </rPr>
      <t xml:space="preserve"> </t>
    </r>
  </si>
  <si>
    <t>нет</t>
  </si>
  <si>
    <t>2.3.</t>
  </si>
  <si>
    <t xml:space="preserve">Отражены ли региональные проекты в качестве основных мероприятий муниципальной программы.
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</si>
  <si>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</si>
  <si>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</si>
  <si>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</si>
  <si>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</si>
  <si>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</si>
  <si>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</si>
  <si>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</si>
  <si>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Блок 2. Эффективность реализации</t>
  </si>
  <si>
    <t>Раздел 3. Качество управления программой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</si>
  <si>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</si>
  <si>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</si>
  <si>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r>
      <rPr>
        <sz val="11"/>
        <rFont val="Times New Roman"/>
        <charset val="204"/>
      </rPr>
      <t xml:space="preserve">Изучение  "Комплексного плана действий по реализации муниципальной программы " Соблюдены сроки выполнения основных мероприятий и контрольных событий. </t>
    </r>
    <r>
      <rPr>
        <b/>
        <sz val="11"/>
        <rFont val="Times New Roman"/>
        <charset val="204"/>
      </rPr>
      <t>Из 6 основных мероприятий, не выполнены 4 из за отсутствия финансирования</t>
    </r>
  </si>
  <si>
    <t>3.2.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</si>
  <si>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</si>
  <si>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</si>
  <si>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3.3.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</si>
  <si>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</si>
  <si>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</si>
  <si>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>3.4.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</si>
  <si>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</si>
  <si>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</si>
  <si>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Раздел 4. Достигнутые результаты</t>
  </si>
  <si>
    <t>(50%/2)</t>
  </si>
  <si>
    <t>4.1.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</si>
  <si>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</si>
  <si>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r>
      <rPr>
        <sz val="11"/>
        <rFont val="Times New Roman"/>
        <charset val="204"/>
      </rP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charset val="204"/>
      </rPr>
      <t>Всего 5 показателей не имеющих финансирование, достигнуто 4, не достигнут 1. Расчетный балл =0,80)</t>
    </r>
  </si>
  <si>
    <t>4.2.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</si>
  <si>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</si>
  <si>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r>
      <rPr>
        <sz val="11"/>
        <rFont val="Times New Roman"/>
        <charset val="204"/>
      </rP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charset val="204"/>
      </rPr>
      <t>(Ц1+Ц2+Ц3)/2 (0+0,66+1)/2 =069,  РАСЧЕТНЫЙ БАЛЛ = 0,83 (S=2)</t>
    </r>
  </si>
  <si>
    <r>
      <rPr>
        <sz val="11"/>
        <rFont val="Times New Roman"/>
        <charset val="204"/>
      </rP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charset val="204"/>
      </rPr>
      <t>Всего показателей, имеющих финансирование только из МБ = 0, Ц1=0</t>
    </r>
  </si>
  <si>
    <t>X</t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</si>
  <si>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charset val="204"/>
      </rPr>
      <t>сего по программе факт финансирования = 186496,0  тыс. рублей, при плане = 284284,7 тыс. руб. Расчетный балл Ц2 = 0,66)</t>
    </r>
  </si>
  <si>
    <r>
      <rPr>
        <sz val="10"/>
        <rFont val="Times New Roman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(</t>
    </r>
    <r>
      <rPr>
        <b/>
        <sz val="10"/>
        <rFont val="Times New Roman"/>
        <charset val="204"/>
      </rPr>
      <t>Всего 1 показателя имеющие отношение к субсидированию из республиканского бюджета, достигнуты 1. Расчетный балл Ц3=1)</t>
    </r>
    <r>
      <rPr>
        <sz val="11"/>
        <rFont val="Times New Roman"/>
        <charset val="204"/>
      </rPr>
      <t xml:space="preserve">
</t>
    </r>
  </si>
  <si>
    <t>ИТОГО:</t>
  </si>
  <si>
    <t>Х</t>
  </si>
  <si>
    <t>&lt;*&gt; - Таблица представляется в формате Excel.</t>
  </si>
  <si>
    <t>Приложение 3 к Годовому отчету за 2024 год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</si>
  <si>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</si>
  <si>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</si>
  <si>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</si>
  <si>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</si>
  <si>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90 - 100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</si>
  <si>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</si>
  <si>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</si>
  <si>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80 - 89,99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</si>
  <si>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</si>
  <si>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</si>
  <si>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65 - 79,99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</si>
  <si>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</si>
  <si>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</si>
  <si>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0 - 64,99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</si>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</sst>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"/>
    <numFmt numFmtId="169" formatCode="dd\.mmm"/>
    <numFmt numFmtId="170" formatCode="#\ ##0.00"/>
  </numFmts>
  <fonts count="1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b/>
      <sz val="14"/>
      <name val="Times New Roman"/>
      <charset val="204"/>
    </font>
    <font>
      <b/>
      <sz val="22"/>
      <name val="Times New Roman"/>
      <charset val="204"/>
    </font>
    <font>
      <b/>
      <sz val="11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b/>
      <sz val="13"/>
      <name val="Times New Roman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sz val="11"/>
      <color rgb="FFFF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168" fontId="3" fillId="5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wrapText="1"/>
    </xf>
    <xf numFmtId="10" fontId="10" fillId="6" borderId="1" xfId="0" applyNumberFormat="1" applyFont="1" applyFill="1" applyBorder="1" applyAlignment="1">
      <alignment horizontal="center" vertical="top" wrapText="1"/>
    </xf>
    <xf numFmtId="16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justify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0" fontId="9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top" wrapText="1"/>
    </xf>
    <xf numFmtId="10" fontId="8" fillId="5" borderId="1" xfId="0" applyNumberFormat="1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1" fontId="10" fillId="6" borderId="11" xfId="0" applyNumberFormat="1" applyFont="1" applyFill="1" applyBorder="1" applyAlignment="1">
      <alignment horizontal="center" vertical="top" wrapText="1"/>
    </xf>
    <xf numFmtId="10" fontId="10" fillId="6" borderId="11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vertical="top" wrapText="1"/>
    </xf>
    <xf numFmtId="170" fontId="10" fillId="6" borderId="1" xfId="0" applyNumberFormat="1" applyFont="1" applyFill="1" applyBorder="1" applyAlignment="1">
      <alignment horizontal="center" vertical="top" wrapText="1"/>
    </xf>
    <xf numFmtId="170" fontId="7" fillId="2" borderId="1" xfId="0" applyNumberFormat="1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170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170" fontId="11" fillId="4" borderId="1" xfId="0" applyNumberFormat="1" applyFont="1" applyFill="1" applyBorder="1" applyAlignment="1">
      <alignment horizontal="center" vertical="top" wrapText="1"/>
    </xf>
    <xf numFmtId="170" fontId="9" fillId="0" borderId="1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7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justify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topLeftCell="A32" zoomScale="96" zoomScaleNormal="96" zoomScaleSheetLayoutView="85" workbookViewId="0">
      <selection activeCell="C42" sqref="C42"/>
    </sheetView>
  </sheetViews>
  <sheetFormatPr defaultColWidth="9.109375" defaultRowHeight="14.4"/>
  <cols>
    <col min="1" max="1" width="5.6640625" style="1" customWidth="1"/>
    <col min="2" max="2" width="38.44140625" style="1" customWidth="1"/>
    <col min="3" max="3" width="67.33203125" style="1" customWidth="1"/>
    <col min="4" max="4" width="14.44140625" style="1" customWidth="1"/>
    <col min="5" max="5" width="14.6640625" style="1" customWidth="1"/>
    <col min="6" max="6" width="9.88671875" style="1" customWidth="1"/>
    <col min="7" max="7" width="13.33203125" style="1" customWidth="1"/>
    <col min="8" max="8" width="11.6640625" style="1" customWidth="1"/>
    <col min="9" max="9" width="11.44140625" style="1" customWidth="1"/>
    <col min="10" max="16384" width="9.109375" style="1"/>
  </cols>
  <sheetData>
    <row r="1" spans="1:9">
      <c r="E1" s="13"/>
      <c r="F1" s="13"/>
      <c r="G1" s="13"/>
    </row>
    <row r="2" spans="1:9" ht="16.5" customHeight="1">
      <c r="A2" s="14"/>
      <c r="B2" s="14"/>
      <c r="C2" s="14"/>
      <c r="D2" s="71" t="s">
        <v>0</v>
      </c>
      <c r="E2" s="71"/>
      <c r="F2" s="71"/>
      <c r="G2" s="71"/>
    </row>
    <row r="3" spans="1:9" ht="16.5" customHeight="1">
      <c r="A3" s="14"/>
      <c r="B3" s="14"/>
      <c r="C3" s="14"/>
      <c r="D3" s="14"/>
      <c r="E3" s="3"/>
      <c r="F3" s="3"/>
      <c r="G3" s="3"/>
    </row>
    <row r="4" spans="1:9" ht="57.75" customHeight="1">
      <c r="A4" s="72" t="s">
        <v>1</v>
      </c>
      <c r="B4" s="72"/>
      <c r="C4" s="72"/>
      <c r="D4" s="72"/>
      <c r="E4" s="72"/>
      <c r="F4" s="72"/>
      <c r="G4" s="72"/>
    </row>
    <row r="5" spans="1:9" ht="13.5" customHeight="1">
      <c r="A5" s="15"/>
      <c r="B5" s="15"/>
      <c r="C5" s="15"/>
      <c r="D5" s="15"/>
      <c r="E5" s="15"/>
      <c r="F5" s="15"/>
      <c r="G5" s="15"/>
    </row>
    <row r="6" spans="1:9" ht="41.4">
      <c r="A6" s="16" t="s">
        <v>2</v>
      </c>
      <c r="B6" s="16" t="s">
        <v>3</v>
      </c>
      <c r="C6" s="16" t="s">
        <v>4</v>
      </c>
      <c r="D6" s="16" t="s">
        <v>5</v>
      </c>
      <c r="E6" s="17" t="s">
        <v>6</v>
      </c>
      <c r="F6" s="16" t="s">
        <v>7</v>
      </c>
      <c r="G6" s="16" t="s">
        <v>8</v>
      </c>
    </row>
    <row r="7" spans="1:9">
      <c r="A7" s="16">
        <v>1</v>
      </c>
      <c r="B7" s="16">
        <v>2</v>
      </c>
      <c r="C7" s="16">
        <v>3</v>
      </c>
      <c r="D7" s="16">
        <v>4</v>
      </c>
      <c r="E7" s="17">
        <v>5</v>
      </c>
      <c r="F7" s="16">
        <v>6</v>
      </c>
      <c r="G7" s="16">
        <v>7</v>
      </c>
    </row>
    <row r="8" spans="1:9" ht="25.5" customHeight="1">
      <c r="A8" s="18"/>
      <c r="B8" s="19" t="s">
        <v>9</v>
      </c>
      <c r="C8" s="18"/>
      <c r="D8" s="18"/>
      <c r="E8" s="18"/>
      <c r="F8" s="18"/>
      <c r="G8" s="20"/>
    </row>
    <row r="9" spans="1:9" ht="48.6">
      <c r="A9" s="21"/>
      <c r="B9" s="22" t="s">
        <v>10</v>
      </c>
      <c r="C9" s="22" t="s">
        <v>11</v>
      </c>
      <c r="D9" s="22"/>
      <c r="E9" s="23"/>
      <c r="F9" s="24">
        <f>F10+F11+F12+F13</f>
        <v>4</v>
      </c>
      <c r="G9" s="25">
        <f>G10+G11+G12+G13</f>
        <v>0.2</v>
      </c>
      <c r="I9" s="40"/>
    </row>
    <row r="10" spans="1:9" ht="154.80000000000001" customHeight="1">
      <c r="A10" s="26" t="s">
        <v>12</v>
      </c>
      <c r="B10" s="7" t="s">
        <v>13</v>
      </c>
      <c r="C10" s="7" t="s">
        <v>14</v>
      </c>
      <c r="D10" s="27" t="s">
        <v>15</v>
      </c>
      <c r="E10" s="28" t="s">
        <v>16</v>
      </c>
      <c r="F10" s="29">
        <f>IF(E10="да",1,0)</f>
        <v>1</v>
      </c>
      <c r="G10" s="30">
        <f>IF(E10="да",0.05,IF(E10="нет",0,""))</f>
        <v>0.05</v>
      </c>
    </row>
    <row r="11" spans="1:9" ht="139.19999999999999" customHeight="1">
      <c r="A11" s="31" t="s">
        <v>17</v>
      </c>
      <c r="B11" s="7" t="s">
        <v>18</v>
      </c>
      <c r="C11" s="32" t="s">
        <v>19</v>
      </c>
      <c r="D11" s="27" t="s">
        <v>20</v>
      </c>
      <c r="E11" s="27" t="s">
        <v>16</v>
      </c>
      <c r="F11" s="29">
        <f>IF(E11="да",1,0)</f>
        <v>1</v>
      </c>
      <c r="G11" s="30">
        <f>IF(E11="да",0.05,IF(E11="нет",0,""))</f>
        <v>0.05</v>
      </c>
    </row>
    <row r="12" spans="1:9" ht="69">
      <c r="A12" s="31" t="s">
        <v>21</v>
      </c>
      <c r="B12" s="7" t="s">
        <v>22</v>
      </c>
      <c r="C12" s="7" t="s">
        <v>23</v>
      </c>
      <c r="D12" s="27" t="s">
        <v>20</v>
      </c>
      <c r="E12" s="27" t="s">
        <v>16</v>
      </c>
      <c r="F12" s="29">
        <f>IF(E12="да",1,0)</f>
        <v>1</v>
      </c>
      <c r="G12" s="30">
        <f>IF(E12="да",0.05,IF(E12="нет",0,""))</f>
        <v>0.05</v>
      </c>
    </row>
    <row r="13" spans="1:9" ht="82.8">
      <c r="A13" s="33" t="s">
        <v>24</v>
      </c>
      <c r="B13" s="34" t="s">
        <v>25</v>
      </c>
      <c r="C13" s="34" t="s">
        <v>26</v>
      </c>
      <c r="D13" s="27" t="s">
        <v>20</v>
      </c>
      <c r="E13" s="35" t="s">
        <v>16</v>
      </c>
      <c r="F13" s="29">
        <f>IF(E13="да",1,0)</f>
        <v>1</v>
      </c>
      <c r="G13" s="30">
        <f>IF(E13="да",0.05,IF(E13="нет",0,""))</f>
        <v>0.05</v>
      </c>
    </row>
    <row r="14" spans="1:9" ht="19.5" customHeight="1">
      <c r="A14" s="21"/>
      <c r="B14" s="22" t="s">
        <v>27</v>
      </c>
      <c r="C14" s="22" t="s">
        <v>28</v>
      </c>
      <c r="D14" s="22"/>
      <c r="E14" s="36"/>
      <c r="F14" s="24">
        <f>F15+F16+F17+F18+F19</f>
        <v>4</v>
      </c>
      <c r="G14" s="25">
        <f>G15+G16+G17+G18+G19</f>
        <v>0.08</v>
      </c>
    </row>
    <row r="15" spans="1:9" ht="136.80000000000001" customHeight="1">
      <c r="A15" s="26" t="s">
        <v>29</v>
      </c>
      <c r="B15" s="7" t="s">
        <v>30</v>
      </c>
      <c r="C15" s="7" t="s">
        <v>31</v>
      </c>
      <c r="D15" s="27" t="s">
        <v>20</v>
      </c>
      <c r="E15" s="27" t="s">
        <v>16</v>
      </c>
      <c r="F15" s="29">
        <f>IF(E15="да",1,0)</f>
        <v>1</v>
      </c>
      <c r="G15" s="30">
        <f>IF(E15="да",0.02,IF(E15="нет",0,""))</f>
        <v>0.02</v>
      </c>
    </row>
    <row r="16" spans="1:9" ht="119.25" customHeight="1">
      <c r="A16" s="26" t="s">
        <v>32</v>
      </c>
      <c r="B16" s="7" t="s">
        <v>33</v>
      </c>
      <c r="C16" s="7" t="s">
        <v>34</v>
      </c>
      <c r="D16" s="27" t="s">
        <v>20</v>
      </c>
      <c r="E16" s="27" t="s">
        <v>35</v>
      </c>
      <c r="F16" s="29">
        <f>IF(E16="да",1,0)</f>
        <v>0</v>
      </c>
      <c r="G16" s="30">
        <f>IF(E16="да",0.02,IF(E16="нет",0,""))</f>
        <v>0</v>
      </c>
      <c r="H16" s="37"/>
      <c r="I16" s="37"/>
    </row>
    <row r="17" spans="1:11" ht="99" customHeight="1">
      <c r="A17" s="31" t="s">
        <v>36</v>
      </c>
      <c r="B17" s="7" t="s">
        <v>37</v>
      </c>
      <c r="C17" s="7" t="s">
        <v>38</v>
      </c>
      <c r="D17" s="27" t="s">
        <v>20</v>
      </c>
      <c r="E17" s="27" t="s">
        <v>16</v>
      </c>
      <c r="F17" s="38">
        <f>IF(E17="да",1,0)</f>
        <v>1</v>
      </c>
      <c r="G17" s="39">
        <f>IF(E17="да",0.02,IF(E17="нет",0,""))</f>
        <v>0.02</v>
      </c>
      <c r="H17" s="40"/>
    </row>
    <row r="18" spans="1:11" ht="73.2" customHeight="1">
      <c r="A18" s="31" t="s">
        <v>39</v>
      </c>
      <c r="B18" s="7" t="s">
        <v>40</v>
      </c>
      <c r="C18" s="7" t="s">
        <v>41</v>
      </c>
      <c r="D18" s="27" t="s">
        <v>20</v>
      </c>
      <c r="E18" s="27" t="s">
        <v>16</v>
      </c>
      <c r="F18" s="29">
        <f>IF(E18="да",1,0)</f>
        <v>1</v>
      </c>
      <c r="G18" s="30">
        <f>IF(E18="да",0.02,IF(E18="нет",0,""))</f>
        <v>0.02</v>
      </c>
    </row>
    <row r="19" spans="1:11" ht="106.5" customHeight="1">
      <c r="A19" s="31" t="s">
        <v>42</v>
      </c>
      <c r="B19" s="7" t="s">
        <v>43</v>
      </c>
      <c r="C19" s="7" t="s">
        <v>44</v>
      </c>
      <c r="D19" s="27" t="s">
        <v>20</v>
      </c>
      <c r="E19" s="27" t="s">
        <v>16</v>
      </c>
      <c r="F19" s="29">
        <f>IF(E19="да",1,0)</f>
        <v>1</v>
      </c>
      <c r="G19" s="30">
        <f>IF(E19="да",0.02,IF(E19="нет",0,""))</f>
        <v>0.02</v>
      </c>
      <c r="H19" s="40"/>
    </row>
    <row r="20" spans="1:11" ht="19.95" customHeight="1">
      <c r="A20" s="19"/>
      <c r="B20" s="19" t="s">
        <v>45</v>
      </c>
      <c r="C20" s="19"/>
      <c r="D20" s="19"/>
      <c r="E20" s="41"/>
      <c r="F20" s="41"/>
      <c r="G20" s="42"/>
    </row>
    <row r="21" spans="1:11" ht="32.4">
      <c r="A21" s="43"/>
      <c r="B21" s="44" t="s">
        <v>46</v>
      </c>
      <c r="C21" s="43" t="s">
        <v>11</v>
      </c>
      <c r="D21" s="43"/>
      <c r="E21" s="23"/>
      <c r="F21" s="45">
        <f>F22+F23+F24+F25</f>
        <v>0</v>
      </c>
      <c r="G21" s="46">
        <f>G22+G23+G24+G25</f>
        <v>0</v>
      </c>
      <c r="H21" s="40"/>
    </row>
    <row r="22" spans="1:11" ht="100.05" customHeight="1">
      <c r="A22" s="31" t="s">
        <v>47</v>
      </c>
      <c r="B22" s="7" t="s">
        <v>48</v>
      </c>
      <c r="C22" s="7" t="s">
        <v>49</v>
      </c>
      <c r="D22" s="27" t="s">
        <v>20</v>
      </c>
      <c r="E22" s="27" t="s">
        <v>35</v>
      </c>
      <c r="F22" s="29">
        <f>IF(E22="да",1,0)</f>
        <v>0</v>
      </c>
      <c r="G22" s="30">
        <f>IF(E22="да",0.05,IF(E22="нет",0,""))</f>
        <v>0</v>
      </c>
    </row>
    <row r="23" spans="1:11" ht="111" customHeight="1">
      <c r="A23" s="31" t="s">
        <v>50</v>
      </c>
      <c r="B23" s="32" t="s">
        <v>51</v>
      </c>
      <c r="C23" s="32" t="s">
        <v>52</v>
      </c>
      <c r="D23" s="27" t="s">
        <v>20</v>
      </c>
      <c r="E23" s="27" t="s">
        <v>35</v>
      </c>
      <c r="F23" s="29">
        <f>IF(E23="да",1,0)</f>
        <v>0</v>
      </c>
      <c r="G23" s="30">
        <f>IF(E23="да",0.05,IF(E23="нет",0,""))</f>
        <v>0</v>
      </c>
      <c r="J23" s="69"/>
      <c r="K23" s="69"/>
    </row>
    <row r="24" spans="1:11" ht="292.5" customHeight="1">
      <c r="A24" s="47" t="s">
        <v>53</v>
      </c>
      <c r="B24" s="7" t="s">
        <v>54</v>
      </c>
      <c r="C24" s="7" t="s">
        <v>55</v>
      </c>
      <c r="D24" s="27" t="s">
        <v>20</v>
      </c>
      <c r="E24" s="48" t="s">
        <v>35</v>
      </c>
      <c r="F24" s="29">
        <f>IF(E24="да",1,0)</f>
        <v>0</v>
      </c>
      <c r="G24" s="30">
        <f>IF(E24="да",0.05,IF(E24="нет",0,""))</f>
        <v>0</v>
      </c>
      <c r="H24" s="49"/>
      <c r="I24" s="40"/>
    </row>
    <row r="25" spans="1:11" ht="165" customHeight="1">
      <c r="A25" s="31" t="s">
        <v>56</v>
      </c>
      <c r="B25" s="34" t="s">
        <v>57</v>
      </c>
      <c r="C25" s="34" t="s">
        <v>58</v>
      </c>
      <c r="D25" s="27" t="s">
        <v>20</v>
      </c>
      <c r="E25" s="27" t="s">
        <v>35</v>
      </c>
      <c r="F25" s="29">
        <f>IF(E25="да",1,0)</f>
        <v>0</v>
      </c>
      <c r="G25" s="30">
        <f>IF(E25="да",0.05,IF(E25="нет",0,""))</f>
        <v>0</v>
      </c>
    </row>
    <row r="26" spans="1:11" ht="16.2">
      <c r="A26" s="50"/>
      <c r="B26" s="22" t="s">
        <v>59</v>
      </c>
      <c r="C26" s="21" t="s">
        <v>60</v>
      </c>
      <c r="D26" s="50"/>
      <c r="E26" s="23"/>
      <c r="F26" s="51">
        <f>F27+F28</f>
        <v>1.79</v>
      </c>
      <c r="G26" s="25">
        <f>G27+G28</f>
        <v>0.44750000000000001</v>
      </c>
    </row>
    <row r="27" spans="1:11" ht="256.95" customHeight="1">
      <c r="A27" s="31" t="s">
        <v>61</v>
      </c>
      <c r="B27" s="7" t="s">
        <v>62</v>
      </c>
      <c r="C27" s="7" t="s">
        <v>63</v>
      </c>
      <c r="D27" s="27" t="s">
        <v>20</v>
      </c>
      <c r="E27" s="52">
        <v>0.8</v>
      </c>
      <c r="F27" s="52">
        <f>E27</f>
        <v>0.8</v>
      </c>
      <c r="G27" s="53">
        <f>(F27*25)/100</f>
        <v>0.2</v>
      </c>
    </row>
    <row r="28" spans="1:11" ht="209.4" customHeight="1">
      <c r="A28" s="31" t="s">
        <v>64</v>
      </c>
      <c r="B28" s="7" t="s">
        <v>65</v>
      </c>
      <c r="C28" s="7" t="s">
        <v>66</v>
      </c>
      <c r="D28" s="27" t="s">
        <v>20</v>
      </c>
      <c r="E28" s="52">
        <v>0.83</v>
      </c>
      <c r="F28" s="54">
        <v>0.99</v>
      </c>
      <c r="G28" s="55">
        <f>(F28*25)/100</f>
        <v>0.2475</v>
      </c>
      <c r="H28" s="40"/>
      <c r="I28" s="70"/>
      <c r="J28" s="70"/>
    </row>
    <row r="29" spans="1:11" ht="184.2" customHeight="1">
      <c r="A29" s="56"/>
      <c r="B29" s="57"/>
      <c r="C29" s="7" t="s">
        <v>67</v>
      </c>
      <c r="D29" s="27"/>
      <c r="E29" s="52">
        <v>0</v>
      </c>
      <c r="F29" s="54" t="s">
        <v>68</v>
      </c>
      <c r="G29" s="55" t="s">
        <v>68</v>
      </c>
    </row>
    <row r="30" spans="1:11" ht="99" customHeight="1">
      <c r="A30" s="56"/>
      <c r="B30" s="57"/>
      <c r="C30" s="7" t="s">
        <v>69</v>
      </c>
      <c r="D30" s="27" t="s">
        <v>20</v>
      </c>
      <c r="E30" s="52">
        <v>0.66</v>
      </c>
      <c r="F30" s="54" t="s">
        <v>68</v>
      </c>
      <c r="G30" s="55" t="s">
        <v>68</v>
      </c>
    </row>
    <row r="31" spans="1:11" ht="203.4" customHeight="1">
      <c r="A31" s="47"/>
      <c r="B31" s="58"/>
      <c r="C31" s="7" t="s">
        <v>70</v>
      </c>
      <c r="D31" s="27" t="s">
        <v>20</v>
      </c>
      <c r="E31" s="52">
        <v>1</v>
      </c>
      <c r="F31" s="54" t="s">
        <v>68</v>
      </c>
      <c r="G31" s="55" t="s">
        <v>68</v>
      </c>
    </row>
    <row r="32" spans="1:11" ht="15.6">
      <c r="A32" s="59"/>
      <c r="B32" s="59"/>
      <c r="C32" s="60" t="s">
        <v>71</v>
      </c>
      <c r="D32" s="61" t="s">
        <v>72</v>
      </c>
      <c r="E32" s="62" t="s">
        <v>72</v>
      </c>
      <c r="F32" s="63">
        <f>F9+F14+F21+F26</f>
        <v>9.7899999999999991</v>
      </c>
      <c r="G32" s="63">
        <f>(G9+G14+G21+G26)*100</f>
        <v>72.75</v>
      </c>
    </row>
    <row r="33" spans="1:7">
      <c r="A33" s="14"/>
      <c r="B33" s="14"/>
      <c r="C33" s="64"/>
      <c r="D33" s="14"/>
      <c r="E33" s="65"/>
      <c r="F33" s="66"/>
      <c r="G33" s="67"/>
    </row>
    <row r="34" spans="1:7">
      <c r="A34" s="14"/>
      <c r="B34" s="14" t="s">
        <v>73</v>
      </c>
      <c r="C34" s="64"/>
      <c r="D34" s="14"/>
      <c r="E34" s="65"/>
      <c r="F34" s="66"/>
      <c r="G34" s="67"/>
    </row>
    <row r="35" spans="1:7" ht="6" customHeight="1">
      <c r="A35" s="68"/>
      <c r="B35" s="73"/>
      <c r="C35" s="73"/>
      <c r="D35" s="73"/>
      <c r="E35" s="73"/>
      <c r="F35" s="73"/>
      <c r="G35" s="73"/>
    </row>
    <row r="36" spans="1:7" ht="25.2" customHeight="1"/>
    <row r="37" spans="1:7" ht="18" customHeight="1">
      <c r="A37" s="74"/>
      <c r="B37" s="75"/>
      <c r="C37" s="75"/>
      <c r="D37" s="75"/>
      <c r="E37" s="75"/>
      <c r="F37" s="75"/>
      <c r="G37" s="75"/>
    </row>
  </sheetData>
  <autoFilter ref="A7:I32"/>
  <mergeCells count="4">
    <mergeCell ref="D2:G2"/>
    <mergeCell ref="A4:G4"/>
    <mergeCell ref="B35:G35"/>
    <mergeCell ref="A37:G37"/>
  </mergeCells>
  <pageMargins left="0.78740157480314998" right="0.59055118110236204" top="0.55118110236220497" bottom="0.15748031496063" header="0.31496062992126" footer="0.31496062992126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4" zoomScale="115" zoomScaleNormal="100" workbookViewId="0">
      <selection activeCell="C1" sqref="C1:F1"/>
    </sheetView>
  </sheetViews>
  <sheetFormatPr defaultColWidth="9.109375" defaultRowHeight="14.4"/>
  <cols>
    <col min="1" max="1" width="14" style="1" customWidth="1"/>
    <col min="2" max="2" width="27.88671875" style="1" customWidth="1"/>
    <col min="3" max="3" width="16.88671875" style="1" customWidth="1"/>
    <col min="4" max="4" width="14.6640625" style="1" customWidth="1"/>
    <col min="5" max="5" width="9.88671875" style="1" customWidth="1"/>
    <col min="6" max="6" width="19.109375" style="1" customWidth="1"/>
    <col min="7" max="7" width="11.6640625" style="1" customWidth="1"/>
    <col min="8" max="8" width="11.44140625" style="1" customWidth="1"/>
    <col min="9" max="16384" width="9.109375" style="1"/>
  </cols>
  <sheetData>
    <row r="1" spans="1:6" ht="15.6">
      <c r="C1" s="71" t="s">
        <v>74</v>
      </c>
      <c r="D1" s="71"/>
      <c r="E1" s="71"/>
      <c r="F1" s="71"/>
    </row>
    <row r="2" spans="1:6" ht="15" customHeight="1">
      <c r="D2" s="76"/>
      <c r="E2" s="76"/>
      <c r="F2" s="76"/>
    </row>
    <row r="3" spans="1:6" ht="15" customHeight="1">
      <c r="B3" s="2"/>
      <c r="D3" s="3"/>
      <c r="E3" s="3"/>
      <c r="F3" s="3"/>
    </row>
    <row r="4" spans="1:6" ht="27.6">
      <c r="A4" s="72" t="s">
        <v>75</v>
      </c>
      <c r="B4" s="72"/>
      <c r="C4" s="72"/>
      <c r="D4" s="72"/>
      <c r="E4" s="72"/>
      <c r="F4" s="72"/>
    </row>
    <row r="5" spans="1:6" ht="8.25" customHeight="1"/>
    <row r="6" spans="1:6" ht="50.25" customHeight="1">
      <c r="A6" s="4" t="s">
        <v>76</v>
      </c>
      <c r="B6" s="4" t="s">
        <v>77</v>
      </c>
      <c r="C6" s="77" t="s">
        <v>78</v>
      </c>
      <c r="D6" s="78"/>
      <c r="E6" s="78"/>
      <c r="F6" s="79"/>
    </row>
    <row r="7" spans="1:6" ht="52.5" customHeight="1">
      <c r="A7" s="5" t="s">
        <v>79</v>
      </c>
      <c r="B7" s="6" t="s">
        <v>80</v>
      </c>
      <c r="C7" s="80" t="s">
        <v>81</v>
      </c>
      <c r="D7" s="80"/>
      <c r="E7" s="80"/>
      <c r="F7" s="80"/>
    </row>
    <row r="8" spans="1:6" ht="114.6" customHeight="1">
      <c r="A8" s="8" t="s">
        <v>82</v>
      </c>
      <c r="B8" s="9" t="s">
        <v>83</v>
      </c>
      <c r="C8" s="81" t="s">
        <v>84</v>
      </c>
      <c r="D8" s="81"/>
      <c r="E8" s="81"/>
      <c r="F8" s="81"/>
    </row>
    <row r="9" spans="1:6" ht="137.25" customHeight="1">
      <c r="A9" s="8" t="s">
        <v>85</v>
      </c>
      <c r="B9" s="9" t="s">
        <v>86</v>
      </c>
      <c r="C9" s="81" t="s">
        <v>87</v>
      </c>
      <c r="D9" s="81"/>
      <c r="E9" s="81"/>
      <c r="F9" s="81"/>
    </row>
    <row r="10" spans="1:6" ht="108" customHeight="1">
      <c r="A10" s="8" t="s">
        <v>88</v>
      </c>
      <c r="B10" s="9" t="s">
        <v>89</v>
      </c>
      <c r="C10" s="81" t="s">
        <v>90</v>
      </c>
      <c r="D10" s="81"/>
      <c r="E10" s="81"/>
      <c r="F10" s="81"/>
    </row>
    <row r="11" spans="1:6" ht="109.5" customHeight="1">
      <c r="A11" s="8" t="s">
        <v>91</v>
      </c>
      <c r="B11" s="9" t="s">
        <v>92</v>
      </c>
      <c r="C11" s="81" t="s">
        <v>93</v>
      </c>
      <c r="D11" s="81"/>
      <c r="E11" s="81"/>
      <c r="F11" s="81"/>
    </row>
    <row r="12" spans="1:6" ht="14.25" customHeight="1">
      <c r="A12" s="10"/>
      <c r="B12" s="11"/>
      <c r="C12" s="12"/>
      <c r="D12" s="12"/>
      <c r="E12" s="12"/>
      <c r="F12" s="12"/>
    </row>
    <row r="13" spans="1:6" ht="42.75" customHeight="1">
      <c r="A13" s="82" t="s">
        <v>94</v>
      </c>
      <c r="B13" s="82"/>
      <c r="C13" s="82"/>
      <c r="D13" s="82"/>
      <c r="E13" s="82"/>
      <c r="F13" s="82"/>
    </row>
    <row r="14" spans="1:6" ht="34.5" customHeight="1">
      <c r="A14" s="82" t="s">
        <v>95</v>
      </c>
      <c r="B14" s="82"/>
      <c r="C14" s="82"/>
      <c r="D14" s="82"/>
      <c r="E14" s="82"/>
      <c r="F14" s="82"/>
    </row>
  </sheetData>
  <mergeCells count="11">
    <mergeCell ref="A14:F14"/>
    <mergeCell ref="C8:F8"/>
    <mergeCell ref="C9:F9"/>
    <mergeCell ref="C10:F10"/>
    <mergeCell ref="C11:F11"/>
    <mergeCell ref="A13:F13"/>
    <mergeCell ref="C1:F1"/>
    <mergeCell ref="D2:F2"/>
    <mergeCell ref="A4:F4"/>
    <mergeCell ref="C6:F6"/>
    <mergeCell ref="C7:F7"/>
  </mergeCells>
  <pageMargins left="0.78740157480314998" right="0.59055118110236204" top="0.55118110236220497" bottom="0.15748031496063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2025-04-08T06:12:20Z</cp:lastPrinted>
  <dcterms:created xsi:type="dcterms:W3CDTF">2016-01-22T12:00:00Z</dcterms:created>
  <dcterms:modified xsi:type="dcterms:W3CDTF">2025-04-08T06:13:49Z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E832ADA0FFE14CC69778DCB95BE06A63_12</vt:lpwstr>
  </property>
  <property fmtid="{D5CDD505-2E9C-101B-9397-08002B2CF9AE}" pid="3" name="KSOProductBuildVer">
    <vt:lpwstr>1049-12.2.0.20782</vt:lpwstr>
  </property>
</Properties>
</file>